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j-file01s\春日部共有\契約課\契約課最新例規集◆\R7年度中改定\週休２日\起案用\"/>
    </mc:Choice>
  </mc:AlternateContent>
  <xr:revisionPtr revIDLastSave="0" documentId="13_ncr:1_{83E215D5-887B-4395-8736-30DCBD93A4FC}" xr6:coauthVersionLast="36" xr6:coauthVersionMax="47" xr10:uidLastSave="{00000000-0000-0000-0000-000000000000}"/>
  <bookViews>
    <workbookView xWindow="9150" yWindow="-13605" windowWidth="17280" windowHeight="12330" xr2:uid="{00000000-000D-0000-FFFF-FFFF00000000}"/>
  </bookViews>
  <sheets>
    <sheet name="様式３（月単位）" sheetId="9" r:id="rId1"/>
    <sheet name="様式３（週単位）" sheetId="8" r:id="rId2"/>
    <sheet name="Sheet1" sheetId="10" r:id="rId3"/>
  </sheets>
  <definedNames>
    <definedName name="_xlnm.Print_Area" localSheetId="0">'様式３（月単位）'!$A$1:$G$46</definedName>
    <definedName name="_xlnm.Print_Area" localSheetId="1">'様式３（週単位）'!$A$1:$H$45</definedName>
    <definedName name="_xlnm.Print_Titles" localSheetId="0">'様式３（月単位）'!$1:$9</definedName>
    <definedName name="_xlnm.Print_Titles" localSheetId="1">'様式３（週単位）'!$1:$9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9" l="1"/>
  <c r="C42" i="9"/>
  <c r="C43" i="9" s="1"/>
  <c r="C44" i="9" s="1"/>
  <c r="C45" i="9" s="1"/>
  <c r="A42" i="9"/>
  <c r="A43" i="9" s="1"/>
  <c r="E46" i="9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A42" i="8"/>
  <c r="B42" i="8"/>
  <c r="C42" i="8"/>
  <c r="E42" i="8"/>
  <c r="B43" i="8"/>
  <c r="C43" i="8"/>
  <c r="C44" i="8" s="1"/>
  <c r="E43" i="8"/>
  <c r="F45" i="8"/>
  <c r="A44" i="9" l="1"/>
  <c r="F43" i="9"/>
  <c r="A44" i="8"/>
  <c r="B44" i="8"/>
  <c r="E44" i="8"/>
  <c r="A43" i="8"/>
  <c r="A45" i="9" l="1"/>
  <c r="F45" i="9" s="1"/>
  <c r="F44" i="9"/>
  <c r="C11" i="9" l="1"/>
  <c r="C12" i="9" s="1"/>
  <c r="C13" i="9" s="1"/>
  <c r="C14" i="9" s="1"/>
  <c r="C15" i="9" s="1"/>
  <c r="C16" i="9" s="1"/>
  <c r="C17" i="9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K3" i="9"/>
  <c r="C10" i="9"/>
  <c r="A10" i="9"/>
  <c r="F10" i="9" s="1"/>
  <c r="L2" i="8"/>
  <c r="C10" i="8" s="1"/>
  <c r="C18" i="9" l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L45" i="8"/>
  <c r="G45" i="8" s="1"/>
  <c r="H45" i="8" s="1"/>
  <c r="F11" i="9"/>
  <c r="A10" i="8"/>
  <c r="E10" i="8"/>
  <c r="B10" i="8"/>
  <c r="C11" i="8"/>
  <c r="F12" i="9" l="1"/>
  <c r="E11" i="8"/>
  <c r="A11" i="8"/>
  <c r="C12" i="8"/>
  <c r="B11" i="8"/>
  <c r="F13" i="9" l="1"/>
  <c r="B12" i="8"/>
  <c r="A12" i="8"/>
  <c r="C13" i="8"/>
  <c r="E12" i="8"/>
  <c r="F14" i="9" l="1"/>
  <c r="F15" i="9"/>
  <c r="E13" i="8"/>
  <c r="B13" i="8"/>
  <c r="C14" i="8"/>
  <c r="A13" i="8"/>
  <c r="F16" i="9" l="1"/>
  <c r="E14" i="8"/>
  <c r="B14" i="8"/>
  <c r="C15" i="8"/>
  <c r="A14" i="8"/>
  <c r="F17" i="9" l="1"/>
  <c r="A15" i="8"/>
  <c r="E15" i="8"/>
  <c r="B15" i="8"/>
  <c r="C16" i="8"/>
  <c r="F18" i="9" l="1"/>
  <c r="B16" i="8"/>
  <c r="C17" i="8"/>
  <c r="A16" i="8"/>
  <c r="E16" i="8"/>
  <c r="F19" i="9" l="1"/>
  <c r="E17" i="8"/>
  <c r="B17" i="8"/>
  <c r="C18" i="8"/>
  <c r="A17" i="8"/>
  <c r="F20" i="9" l="1"/>
  <c r="C19" i="8"/>
  <c r="E18" i="8"/>
  <c r="A18" i="8"/>
  <c r="B18" i="8"/>
  <c r="F21" i="9" l="1"/>
  <c r="C20" i="8"/>
  <c r="E19" i="8"/>
  <c r="B19" i="8"/>
  <c r="A19" i="8"/>
  <c r="F22" i="9" l="1"/>
  <c r="B20" i="8"/>
  <c r="C21" i="8"/>
  <c r="A20" i="8"/>
  <c r="E20" i="8"/>
  <c r="F23" i="9" l="1"/>
  <c r="E21" i="8"/>
  <c r="B21" i="8"/>
  <c r="C22" i="8"/>
  <c r="A21" i="8"/>
  <c r="F24" i="9" l="1"/>
  <c r="C23" i="8"/>
  <c r="A22" i="8"/>
  <c r="E22" i="8"/>
  <c r="B22" i="8"/>
  <c r="F25" i="9" l="1"/>
  <c r="A23" i="8"/>
  <c r="E23" i="8"/>
  <c r="B23" i="8"/>
  <c r="C24" i="8"/>
  <c r="F26" i="9" l="1"/>
  <c r="B24" i="8"/>
  <c r="C25" i="8"/>
  <c r="A24" i="8"/>
  <c r="E24" i="8"/>
  <c r="F27" i="9" l="1"/>
  <c r="E25" i="8"/>
  <c r="B25" i="8"/>
  <c r="C26" i="8"/>
  <c r="A25" i="8"/>
  <c r="F28" i="9" l="1"/>
  <c r="E26" i="8"/>
  <c r="B26" i="8"/>
  <c r="C27" i="8"/>
  <c r="A26" i="8"/>
  <c r="F29" i="9" l="1"/>
  <c r="K46" i="9" s="1"/>
  <c r="A27" i="8"/>
  <c r="E27" i="8"/>
  <c r="C28" i="8"/>
  <c r="B27" i="8"/>
  <c r="F46" i="9" l="1"/>
  <c r="G46" i="9" s="1"/>
  <c r="F30" i="9"/>
  <c r="B28" i="8"/>
  <c r="C29" i="8"/>
  <c r="A28" i="8"/>
  <c r="E28" i="8"/>
  <c r="F31" i="9" l="1"/>
  <c r="E29" i="8"/>
  <c r="B29" i="8"/>
  <c r="C30" i="8"/>
  <c r="A29" i="8"/>
  <c r="F32" i="9" l="1"/>
  <c r="A30" i="8"/>
  <c r="E30" i="8"/>
  <c r="B30" i="8"/>
  <c r="C31" i="8"/>
  <c r="F33" i="9" l="1"/>
  <c r="E31" i="8"/>
  <c r="A31" i="8"/>
  <c r="B31" i="8"/>
  <c r="C32" i="8"/>
  <c r="F34" i="9" l="1"/>
  <c r="B32" i="8"/>
  <c r="C33" i="8"/>
  <c r="A32" i="8"/>
  <c r="E32" i="8"/>
  <c r="F35" i="9" l="1"/>
  <c r="E33" i="8"/>
  <c r="B33" i="8"/>
  <c r="C34" i="8"/>
  <c r="A33" i="8"/>
  <c r="F36" i="9" l="1"/>
  <c r="C35" i="8"/>
  <c r="A34" i="8"/>
  <c r="E34" i="8"/>
  <c r="B34" i="8"/>
  <c r="F37" i="9" l="1"/>
  <c r="E35" i="8"/>
  <c r="C36" i="8"/>
  <c r="B35" i="8"/>
  <c r="A35" i="8"/>
  <c r="F38" i="9" l="1"/>
  <c r="B36" i="8"/>
  <c r="C37" i="8"/>
  <c r="A36" i="8"/>
  <c r="E36" i="8"/>
  <c r="F39" i="9" l="1"/>
  <c r="E37" i="8"/>
  <c r="B37" i="8"/>
  <c r="C38" i="8"/>
  <c r="A37" i="8"/>
  <c r="F40" i="9" l="1"/>
  <c r="E38" i="8"/>
  <c r="B38" i="8"/>
  <c r="C39" i="8"/>
  <c r="A38" i="8"/>
  <c r="F41" i="9" l="1"/>
  <c r="C40" i="8"/>
  <c r="E39" i="8"/>
  <c r="A39" i="8"/>
  <c r="B39" i="8"/>
  <c r="B40" i="8" l="1"/>
  <c r="C41" i="8"/>
  <c r="A40" i="8"/>
  <c r="E40" i="8"/>
  <c r="E41" i="8" l="1"/>
  <c r="B41" i="8"/>
  <c r="A41" i="8"/>
</calcChain>
</file>

<file path=xl/sharedStrings.xml><?xml version="1.0" encoding="utf-8"?>
<sst xmlns="http://schemas.openxmlformats.org/spreadsheetml/2006/main" count="134" uniqueCount="22">
  <si>
    <t>～</t>
    <phoneticPr fontId="6"/>
  </si>
  <si>
    <t>対象期間（週単位）</t>
    <rPh sb="0" eb="2">
      <t>タイショウ</t>
    </rPh>
    <rPh sb="2" eb="4">
      <t>キカン</t>
    </rPh>
    <rPh sb="5" eb="6">
      <t>シュウ</t>
    </rPh>
    <rPh sb="6" eb="8">
      <t>タンイ</t>
    </rPh>
    <phoneticPr fontId="6"/>
  </si>
  <si>
    <t>※直前の月曜日</t>
    <rPh sb="1" eb="3">
      <t>チョクゼン</t>
    </rPh>
    <rPh sb="4" eb="7">
      <t>ゲツヨウビ</t>
    </rPh>
    <phoneticPr fontId="6"/>
  </si>
  <si>
    <t>工事名</t>
    <rPh sb="0" eb="2">
      <t>コウジ</t>
    </rPh>
    <rPh sb="2" eb="3">
      <t>メイ</t>
    </rPh>
    <phoneticPr fontId="8"/>
  </si>
  <si>
    <t>工期</t>
    <rPh sb="0" eb="2">
      <t>コウキ</t>
    </rPh>
    <phoneticPr fontId="8"/>
  </si>
  <si>
    <t>受注者</t>
    <rPh sb="0" eb="3">
      <t>ジュチュウシャ</t>
    </rPh>
    <phoneticPr fontId="8"/>
  </si>
  <si>
    <t>発注者</t>
    <rPh sb="0" eb="3">
      <t>ハッチュウシャ</t>
    </rPh>
    <phoneticPr fontId="8"/>
  </si>
  <si>
    <t>完全週休
２日判定</t>
    <rPh sb="0" eb="2">
      <t>カンゼン</t>
    </rPh>
    <rPh sb="2" eb="4">
      <t>シュウキュウ</t>
    </rPh>
    <rPh sb="6" eb="7">
      <t>ニチ</t>
    </rPh>
    <rPh sb="7" eb="9">
      <t>ハンテイ</t>
    </rPh>
    <phoneticPr fontId="8"/>
  </si>
  <si>
    <t>備考</t>
    <rPh sb="0" eb="2">
      <t>ビコウ</t>
    </rPh>
    <phoneticPr fontId="6"/>
  </si>
  <si>
    <t>週休２日達成状況（合計）</t>
    <rPh sb="9" eb="10">
      <t>ゴウ</t>
    </rPh>
    <rPh sb="10" eb="11">
      <t>ケイ</t>
    </rPh>
    <phoneticPr fontId="6"/>
  </si>
  <si>
    <t>※完全週休２日「×」の数</t>
    <rPh sb="1" eb="3">
      <t>カンゼン</t>
    </rPh>
    <rPh sb="3" eb="5">
      <t>シュウキュウ</t>
    </rPh>
    <rPh sb="6" eb="7">
      <t>ニチ</t>
    </rPh>
    <rPh sb="11" eb="12">
      <t>カズ</t>
    </rPh>
    <phoneticPr fontId="8"/>
  </si>
  <si>
    <t>対象期間（月単位）</t>
    <rPh sb="0" eb="2">
      <t>タイショウ</t>
    </rPh>
    <rPh sb="2" eb="4">
      <t>キカン</t>
    </rPh>
    <rPh sb="5" eb="6">
      <t>ツキ</t>
    </rPh>
    <rPh sb="6" eb="8">
      <t>タンイ</t>
    </rPh>
    <phoneticPr fontId="6"/>
  </si>
  <si>
    <t>月単位週休
２日判定</t>
    <rPh sb="0" eb="3">
      <t>ツキタンイ</t>
    </rPh>
    <rPh sb="3" eb="5">
      <t>シュウキュウ</t>
    </rPh>
    <rPh sb="7" eb="8">
      <t>ニチ</t>
    </rPh>
    <rPh sb="8" eb="10">
      <t>ハンテイ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</si>
  <si>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</si>
  <si>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</si>
  <si>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※月単位週休２日「×」の数</t>
    <rPh sb="1" eb="4">
      <t>ツキタンイ</t>
    </rPh>
    <rPh sb="4" eb="6">
      <t>シュウキュウ</t>
    </rPh>
    <rPh sb="7" eb="8">
      <t>ニチ</t>
    </rPh>
    <rPh sb="12" eb="13">
      <t>カズ</t>
    </rPh>
    <phoneticPr fontId="8"/>
  </si>
  <si>
    <t>様式３：週休２日制モデル工事（交替制）　休日確保実績報告書（月単位）</t>
    <rPh sb="30" eb="31">
      <t>ツキ</t>
    </rPh>
    <rPh sb="31" eb="33">
      <t>タンイ</t>
    </rPh>
    <phoneticPr fontId="6"/>
  </si>
  <si>
    <t>休日率</t>
    <rPh sb="0" eb="2">
      <t>キュウジツ</t>
    </rPh>
    <rPh sb="2" eb="3">
      <t>リツ</t>
    </rPh>
    <phoneticPr fontId="8"/>
  </si>
  <si>
    <t>※工事開始日</t>
    <rPh sb="1" eb="3">
      <t>コウジ</t>
    </rPh>
    <rPh sb="3" eb="5">
      <t>カイシ</t>
    </rPh>
    <rPh sb="5" eb="6">
      <t>ビ</t>
    </rPh>
    <phoneticPr fontId="8"/>
  </si>
  <si>
    <t>※工事完了日</t>
    <rPh sb="1" eb="3">
      <t>コウジ</t>
    </rPh>
    <rPh sb="3" eb="5">
      <t>カンリョウ</t>
    </rPh>
    <rPh sb="5" eb="6">
      <t>ビ</t>
    </rPh>
    <phoneticPr fontId="8"/>
  </si>
  <si>
    <t>※完了月（初日）</t>
    <rPh sb="1" eb="3">
      <t>カンリョウ</t>
    </rPh>
    <rPh sb="3" eb="4">
      <t>ツキ</t>
    </rPh>
    <rPh sb="5" eb="7">
      <t>ショニチ</t>
    </rPh>
    <phoneticPr fontId="6"/>
  </si>
  <si>
    <t>様式３：週休２日制モデル工事（交替制）　休日確保実績報告書（週単位）</t>
    <rPh sb="30" eb="33">
      <t>シュウタンイ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</si>
</sst>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yyyy"/>
    <numFmt numFmtId="177" formatCode="m"/>
    <numFmt numFmtId="178" formatCode="General&quot;月&quot;"/>
    <numFmt numFmtId="179" formatCode="General&quot;週目&quot;"/>
    <numFmt numFmtId="180" formatCode="m&quot;月&quot;d&quot;日&quot;;@"/>
    <numFmt numFmtId="181" formatCode="0.0%"/>
  </numFmts>
  <fonts count="1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3" fillId="0" borderId="0">
      <alignment vertical="center"/>
    </xf>
    <xf numFmtId="0" fontId="5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5" fillId="0" borderId="0" xfId="11" applyFont="1" applyAlignment="1">
      <alignment horizontal="left" vertical="center"/>
    </xf>
    <xf numFmtId="0" fontId="5" fillId="0" borderId="0" xfId="11" applyFont="1"/>
    <xf numFmtId="0" fontId="5" fillId="0" borderId="0" xfId="11" applyFont="1" applyAlignment="1">
      <alignment horizontal="center"/>
    </xf>
    <xf numFmtId="0" fontId="5" fillId="0" borderId="0" xfId="11" applyFont="1" applyAlignment="1">
      <alignment horizontal="right"/>
    </xf>
    <xf numFmtId="14" fontId="5" fillId="3" borderId="11" xfId="11" applyNumberFormat="1" applyFont="1" applyFill="1" applyBorder="1" applyAlignment="1">
      <alignment horizontal="center"/>
    </xf>
    <xf numFmtId="14" fontId="5" fillId="0" borderId="0" xfId="11" applyNumberFormat="1" applyFont="1"/>
    <xf numFmtId="0" fontId="5" fillId="0" borderId="7" xfId="11" applyFont="1" applyBorder="1" applyAlignment="1">
      <alignment horizontal="center" shrinkToFit="1"/>
    </xf>
    <xf numFmtId="0" fontId="5" fillId="0" borderId="7" xfId="11" applyFont="1" applyBorder="1" applyAlignment="1">
      <alignment shrinkToFit="1"/>
    </xf>
    <xf numFmtId="0" fontId="5" fillId="0" borderId="8" xfId="11" applyFont="1" applyBorder="1" applyAlignment="1">
      <alignment horizontal="center" vertical="center"/>
    </xf>
    <xf numFmtId="0" fontId="5" fillId="0" borderId="8" xfId="11" applyFont="1" applyBorder="1" applyAlignment="1">
      <alignment horizontal="center" shrinkToFit="1"/>
    </xf>
    <xf numFmtId="0" fontId="5" fillId="0" borderId="8" xfId="11" applyFont="1" applyBorder="1" applyAlignment="1">
      <alignment shrinkToFit="1"/>
    </xf>
    <xf numFmtId="178" fontId="5" fillId="0" borderId="2" xfId="11" applyNumberFormat="1" applyFont="1" applyBorder="1" applyAlignment="1">
      <alignment horizontal="right" vertical="center"/>
    </xf>
    <xf numFmtId="179" fontId="5" fillId="0" borderId="3" xfId="11" applyNumberFormat="1" applyFont="1" applyBorder="1" applyAlignment="1">
      <alignment horizontal="left" vertical="center"/>
    </xf>
    <xf numFmtId="180" fontId="5" fillId="0" borderId="2" xfId="11" applyNumberFormat="1" applyFont="1" applyBorder="1" applyAlignment="1">
      <alignment horizontal="center" vertical="center"/>
    </xf>
    <xf numFmtId="180" fontId="5" fillId="0" borderId="8" xfId="11" applyNumberFormat="1" applyFont="1" applyBorder="1" applyAlignment="1">
      <alignment horizontal="center" vertical="center"/>
    </xf>
    <xf numFmtId="181" fontId="5" fillId="0" borderId="1" xfId="15" applyNumberFormat="1" applyFont="1" applyFill="1" applyBorder="1" applyAlignment="1">
      <alignment horizontal="center" vertical="center"/>
    </xf>
    <xf numFmtId="0" fontId="5" fillId="0" borderId="1" xfId="11" applyFont="1" applyBorder="1" applyAlignment="1">
      <alignment horizontal="center" vertical="center"/>
    </xf>
    <xf numFmtId="0" fontId="5" fillId="0" borderId="1" xfId="11" applyFont="1" applyBorder="1" applyAlignment="1">
      <alignment horizontal="right" vertical="center" shrinkToFit="1"/>
    </xf>
    <xf numFmtId="0" fontId="5" fillId="0" borderId="3" xfId="11" applyFont="1" applyBorder="1" applyAlignment="1">
      <alignment horizontal="center" vertical="center"/>
    </xf>
    <xf numFmtId="179" fontId="5" fillId="0" borderId="8" xfId="11" applyNumberFormat="1" applyFont="1" applyBorder="1" applyAlignment="1">
      <alignment horizontal="center" vertical="center"/>
    </xf>
    <xf numFmtId="181" fontId="5" fillId="3" borderId="1" xfId="13" applyNumberFormat="1" applyFont="1" applyFill="1" applyBorder="1" applyAlignment="1">
      <alignment horizontal="center" vertical="center"/>
    </xf>
    <xf numFmtId="0" fontId="0" fillId="0" borderId="0" xfId="11" applyFont="1" applyAlignment="1">
      <alignment horizontal="right"/>
    </xf>
    <xf numFmtId="14" fontId="5" fillId="0" borderId="0" xfId="11" applyNumberFormat="1" applyFont="1" applyAlignment="1">
      <alignment horizontal="center"/>
    </xf>
    <xf numFmtId="0" fontId="5" fillId="0" borderId="1" xfId="11" applyFont="1" applyBorder="1" applyAlignment="1">
      <alignment vertical="center"/>
    </xf>
    <xf numFmtId="0" fontId="0" fillId="0" borderId="0" xfId="11" applyFont="1" applyAlignment="1">
      <alignment horizontal="left" vertical="center"/>
    </xf>
    <xf numFmtId="176" fontId="5" fillId="0" borderId="2" xfId="11" applyNumberFormat="1" applyFont="1" applyBorder="1" applyAlignment="1">
      <alignment horizontal="right" vertical="center"/>
    </xf>
    <xf numFmtId="177" fontId="5" fillId="0" borderId="8" xfId="11" applyNumberFormat="1" applyFont="1" applyBorder="1" applyAlignment="1">
      <alignment horizontal="right" vertical="center"/>
    </xf>
    <xf numFmtId="0" fontId="10" fillId="0" borderId="1" xfId="14" applyFont="1" applyBorder="1" applyAlignment="1">
      <alignment horizontal="center" vertical="center" wrapText="1"/>
    </xf>
    <xf numFmtId="0" fontId="9" fillId="2" borderId="12" xfId="11" applyFont="1" applyFill="1" applyBorder="1" applyAlignment="1">
      <alignment horizontal="center" vertical="center"/>
    </xf>
    <xf numFmtId="0" fontId="9" fillId="2" borderId="13" xfId="11" applyFont="1" applyFill="1" applyBorder="1" applyAlignment="1">
      <alignment horizontal="center" vertical="center"/>
    </xf>
    <xf numFmtId="0" fontId="5" fillId="0" borderId="2" xfId="11" applyFont="1" applyBorder="1" applyAlignment="1">
      <alignment horizontal="center" vertical="center"/>
    </xf>
    <xf numFmtId="0" fontId="5" fillId="0" borderId="8" xfId="11" applyFont="1" applyBorder="1" applyAlignment="1">
      <alignment horizontal="center" vertical="center"/>
    </xf>
    <xf numFmtId="0" fontId="5" fillId="0" borderId="3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0" fontId="9" fillId="2" borderId="4" xfId="11" applyFont="1" applyFill="1" applyBorder="1" applyAlignment="1">
      <alignment horizontal="center" vertical="center"/>
    </xf>
    <xf numFmtId="0" fontId="9" fillId="2" borderId="5" xfId="11" applyFont="1" applyFill="1" applyBorder="1" applyAlignment="1">
      <alignment horizontal="center" vertical="center"/>
    </xf>
    <xf numFmtId="0" fontId="9" fillId="2" borderId="9" xfId="11" applyFont="1" applyFill="1" applyBorder="1" applyAlignment="1">
      <alignment horizontal="center" vertical="center"/>
    </xf>
    <xf numFmtId="0" fontId="9" fillId="2" borderId="7" xfId="11" applyFont="1" applyFill="1" applyBorder="1" applyAlignment="1">
      <alignment horizontal="center" vertical="center"/>
    </xf>
    <xf numFmtId="0" fontId="9" fillId="2" borderId="6" xfId="11" applyFont="1" applyFill="1" applyBorder="1" applyAlignment="1">
      <alignment horizontal="center" vertical="center"/>
    </xf>
    <xf numFmtId="0" fontId="9" fillId="2" borderId="10" xfId="11" applyFont="1" applyFill="1" applyBorder="1" applyAlignment="1">
      <alignment horizontal="center" vertical="center"/>
    </xf>
  </cellXfs>
  <cellStyles count="16">
    <cellStyle name="パーセント" xfId="13" builtinId="5"/>
    <cellStyle name="パーセント 2" xfId="12" xr:uid="{00000000-0005-0000-0000-000000000000}"/>
    <cellStyle name="パーセント 3" xfId="15" xr:uid="{7FDB9536-E46A-4D3B-9902-ABBCB7682082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  <cellStyle name="標準 7" xfId="14" xr:uid="{C513FCAA-EE5A-46E1-84E2-76A788C3D532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201D1-C7D4-44B0-AE6D-9241F3F4659D}">
  <dimension ref="A1:K53"/>
  <sheetViews>
    <sheetView tabSelected="1" view="pageBreakPreview" zoomScaleNormal="100" zoomScaleSheetLayoutView="100" workbookViewId="0">
      <pane ySplit="9" topLeftCell="A10" activePane="bottomLeft" state="frozen"/>
      <selection pane="bottomLeft" activeCell="G46" sqref="G46"/>
    </sheetView>
  </sheetViews>
  <sheetFormatPr defaultColWidth="10" defaultRowHeight="13.5"/>
  <cols>
    <col min="1" max="1" width="8.875" style="2" customWidth="1"/>
    <col min="2" max="2" width="5.5" style="2" customWidth="1"/>
    <col min="3" max="3" width="8.875" style="3" customWidth="1"/>
    <col min="4" max="4" width="5.5" style="2" customWidth="1"/>
    <col min="5" max="6" width="11.125" style="3" customWidth="1"/>
    <col min="7" max="7" width="37.75" style="3" customWidth="1"/>
    <col min="8" max="9" width="9.75" style="2" customWidth="1"/>
    <col min="10" max="10" width="10.5" style="2" customWidth="1"/>
    <col min="11" max="11" width="16" style="2" customWidth="1"/>
    <col min="12" max="12" width="14.875" style="2" customWidth="1"/>
    <col min="13" max="13" width="12.75" style="2" customWidth="1"/>
    <col min="14" max="114" width="9.75" style="2" customWidth="1"/>
    <col min="115" max="16384" width="10" style="2"/>
  </cols>
  <sheetData>
    <row r="1" spans="1:11" ht="16.149999999999999" customHeight="1" thickBot="1">
      <c r="A1" s="1" t="s">
        <v>16</v>
      </c>
      <c r="E1" s="2"/>
      <c r="F1" s="4"/>
      <c r="G1" s="4"/>
      <c r="J1" s="4" t="s">
        <v>18</v>
      </c>
      <c r="K1" s="5">
        <v>45931</v>
      </c>
    </row>
    <row r="2" spans="1:11" ht="16.149999999999999" customHeight="1" thickBot="1">
      <c r="A2" s="1"/>
      <c r="E2" s="4"/>
      <c r="J2" s="4" t="s">
        <v>19</v>
      </c>
      <c r="K2" s="5">
        <v>46295</v>
      </c>
    </row>
    <row r="3" spans="1:11" ht="16.5" customHeight="1">
      <c r="A3" s="34" t="s">
        <v>3</v>
      </c>
      <c r="B3" s="34"/>
      <c r="C3" s="7"/>
      <c r="D3" s="8"/>
      <c r="E3" s="7"/>
      <c r="F3" s="7"/>
      <c r="G3" s="7"/>
      <c r="J3" s="4" t="s">
        <v>20</v>
      </c>
      <c r="K3" s="23">
        <f>K2-DAY(K2)+1</f>
        <v>46266</v>
      </c>
    </row>
    <row r="4" spans="1:11" ht="16.5" customHeight="1">
      <c r="A4" s="32" t="s">
        <v>4</v>
      </c>
      <c r="B4" s="32"/>
      <c r="C4" s="10"/>
      <c r="D4" s="11"/>
      <c r="E4" s="10"/>
      <c r="F4" s="10"/>
      <c r="G4" s="10"/>
    </row>
    <row r="5" spans="1:11" ht="16.5" customHeight="1">
      <c r="A5" s="32" t="s">
        <v>5</v>
      </c>
      <c r="B5" s="32"/>
      <c r="C5" s="10"/>
      <c r="D5" s="11"/>
      <c r="E5" s="10"/>
      <c r="F5" s="10"/>
      <c r="G5" s="10"/>
    </row>
    <row r="6" spans="1:11" ht="16.5" customHeight="1">
      <c r="A6" s="32" t="s">
        <v>6</v>
      </c>
      <c r="B6" s="32"/>
      <c r="C6" s="10"/>
      <c r="D6" s="11"/>
      <c r="E6" s="10"/>
      <c r="F6" s="10"/>
      <c r="G6" s="10"/>
    </row>
    <row r="7" spans="1:11" ht="16.5" customHeight="1">
      <c r="A7" s="1"/>
    </row>
    <row r="8" spans="1:11" ht="16.5" customHeight="1">
      <c r="A8" s="35" t="s">
        <v>11</v>
      </c>
      <c r="B8" s="36"/>
      <c r="C8" s="36"/>
      <c r="D8" s="36"/>
      <c r="E8" s="28" t="s">
        <v>17</v>
      </c>
      <c r="F8" s="28" t="s">
        <v>12</v>
      </c>
      <c r="G8" s="29" t="s">
        <v>8</v>
      </c>
    </row>
    <row r="9" spans="1:11" ht="16.5" customHeight="1">
      <c r="A9" s="37"/>
      <c r="B9" s="38"/>
      <c r="C9" s="38"/>
      <c r="D9" s="38"/>
      <c r="E9" s="28"/>
      <c r="F9" s="28"/>
      <c r="G9" s="30"/>
    </row>
    <row r="10" spans="1:11" ht="17.100000000000001" customHeight="1">
      <c r="A10" s="26">
        <f>K1</f>
        <v>45931</v>
      </c>
      <c r="B10" s="20" t="s">
        <v>13</v>
      </c>
      <c r="C10" s="27">
        <f>K1</f>
        <v>45931</v>
      </c>
      <c r="D10" s="9" t="s">
        <v>14</v>
      </c>
      <c r="E10" s="21"/>
      <c r="F10" s="17" t="str">
        <f t="shared" ref="F10:F29" si="0">IF(A10="","",IF(E10&gt;0.285,"○","×"))</f>
        <v>×</v>
      </c>
      <c r="G10" s="17"/>
    </row>
    <row r="11" spans="1:11" ht="17.100000000000001" customHeight="1">
      <c r="A11" s="26">
        <f>IF(A10&gt;=K$3,"",EDATE(A10,1))</f>
        <v>45962</v>
      </c>
      <c r="B11" s="20" t="s">
        <v>13</v>
      </c>
      <c r="C11" s="27">
        <f>IF(C10&gt;=K$3,"",EDATE(A10,1))</f>
        <v>45962</v>
      </c>
      <c r="D11" s="9" t="s">
        <v>14</v>
      </c>
      <c r="E11" s="21"/>
      <c r="F11" s="17" t="str">
        <f t="shared" si="0"/>
        <v>×</v>
      </c>
      <c r="G11" s="17"/>
    </row>
    <row r="12" spans="1:11" ht="17.100000000000001" customHeight="1">
      <c r="A12" s="26">
        <f t="shared" ref="A12:A41" si="1">IF(A11&gt;=K$3,"",EDATE(A11,1))</f>
        <v>45992</v>
      </c>
      <c r="B12" s="20" t="s">
        <v>13</v>
      </c>
      <c r="C12" s="27">
        <f t="shared" ref="C12:C41" si="2">IF(C11&gt;=K$3,"",EDATE(A11,1))</f>
        <v>45992</v>
      </c>
      <c r="D12" s="9" t="s">
        <v>14</v>
      </c>
      <c r="E12" s="21"/>
      <c r="F12" s="17" t="str">
        <f t="shared" si="0"/>
        <v>×</v>
      </c>
      <c r="G12" s="17"/>
    </row>
    <row r="13" spans="1:11" ht="17.100000000000001" customHeight="1">
      <c r="A13" s="26">
        <f t="shared" si="1"/>
        <v>46023</v>
      </c>
      <c r="B13" s="20" t="s">
        <v>13</v>
      </c>
      <c r="C13" s="27">
        <f t="shared" si="2"/>
        <v>46023</v>
      </c>
      <c r="D13" s="9" t="s">
        <v>14</v>
      </c>
      <c r="E13" s="21"/>
      <c r="F13" s="17" t="str">
        <f t="shared" si="0"/>
        <v>×</v>
      </c>
      <c r="G13" s="17"/>
    </row>
    <row r="14" spans="1:11" ht="17.100000000000001" customHeight="1">
      <c r="A14" s="26">
        <f t="shared" si="1"/>
        <v>46054</v>
      </c>
      <c r="B14" s="20" t="s">
        <v>13</v>
      </c>
      <c r="C14" s="27">
        <f t="shared" si="2"/>
        <v>46054</v>
      </c>
      <c r="D14" s="9" t="s">
        <v>14</v>
      </c>
      <c r="E14" s="21"/>
      <c r="F14" s="17" t="str">
        <f t="shared" si="0"/>
        <v>×</v>
      </c>
      <c r="G14" s="17"/>
    </row>
    <row r="15" spans="1:11" ht="17.100000000000001" customHeight="1">
      <c r="A15" s="26">
        <f t="shared" si="1"/>
        <v>46082</v>
      </c>
      <c r="B15" s="20" t="s">
        <v>13</v>
      </c>
      <c r="C15" s="27">
        <f t="shared" si="2"/>
        <v>46082</v>
      </c>
      <c r="D15" s="9" t="s">
        <v>14</v>
      </c>
      <c r="E15" s="21"/>
      <c r="F15" s="17" t="str">
        <f t="shared" si="0"/>
        <v>×</v>
      </c>
      <c r="G15" s="17"/>
    </row>
    <row r="16" spans="1:11" ht="17.100000000000001" customHeight="1">
      <c r="A16" s="26">
        <f t="shared" si="1"/>
        <v>46113</v>
      </c>
      <c r="B16" s="20" t="s">
        <v>13</v>
      </c>
      <c r="C16" s="27">
        <f t="shared" si="2"/>
        <v>46113</v>
      </c>
      <c r="D16" s="9" t="s">
        <v>14</v>
      </c>
      <c r="E16" s="21"/>
      <c r="F16" s="17" t="str">
        <f t="shared" si="0"/>
        <v>×</v>
      </c>
      <c r="G16" s="17"/>
    </row>
    <row r="17" spans="1:7" ht="17.100000000000001" customHeight="1">
      <c r="A17" s="26">
        <f t="shared" si="1"/>
        <v>46143</v>
      </c>
      <c r="B17" s="20" t="s">
        <v>13</v>
      </c>
      <c r="C17" s="27">
        <f t="shared" si="2"/>
        <v>46143</v>
      </c>
      <c r="D17" s="9" t="s">
        <v>14</v>
      </c>
      <c r="E17" s="21"/>
      <c r="F17" s="17" t="str">
        <f t="shared" si="0"/>
        <v>×</v>
      </c>
      <c r="G17" s="17"/>
    </row>
    <row r="18" spans="1:7" ht="17.100000000000001" customHeight="1">
      <c r="A18" s="26">
        <f t="shared" si="1"/>
        <v>46174</v>
      </c>
      <c r="B18" s="20" t="s">
        <v>13</v>
      </c>
      <c r="C18" s="27">
        <f t="shared" si="2"/>
        <v>46174</v>
      </c>
      <c r="D18" s="9" t="s">
        <v>14</v>
      </c>
      <c r="E18" s="21"/>
      <c r="F18" s="17" t="str">
        <f t="shared" si="0"/>
        <v>×</v>
      </c>
      <c r="G18" s="17"/>
    </row>
    <row r="19" spans="1:7" ht="17.100000000000001" customHeight="1">
      <c r="A19" s="26">
        <f t="shared" si="1"/>
        <v>46204</v>
      </c>
      <c r="B19" s="20" t="s">
        <v>13</v>
      </c>
      <c r="C19" s="27">
        <f t="shared" si="2"/>
        <v>46204</v>
      </c>
      <c r="D19" s="9" t="s">
        <v>14</v>
      </c>
      <c r="E19" s="21"/>
      <c r="F19" s="17" t="str">
        <f t="shared" si="0"/>
        <v>×</v>
      </c>
      <c r="G19" s="17"/>
    </row>
    <row r="20" spans="1:7" ht="17.100000000000001" customHeight="1">
      <c r="A20" s="26">
        <f t="shared" si="1"/>
        <v>46235</v>
      </c>
      <c r="B20" s="20" t="s">
        <v>13</v>
      </c>
      <c r="C20" s="27">
        <f t="shared" si="2"/>
        <v>46235</v>
      </c>
      <c r="D20" s="9" t="s">
        <v>14</v>
      </c>
      <c r="E20" s="21"/>
      <c r="F20" s="17" t="str">
        <f t="shared" si="0"/>
        <v>×</v>
      </c>
      <c r="G20" s="17"/>
    </row>
    <row r="21" spans="1:7" ht="17.100000000000001" customHeight="1">
      <c r="A21" s="26">
        <f t="shared" si="1"/>
        <v>46266</v>
      </c>
      <c r="B21" s="20" t="s">
        <v>13</v>
      </c>
      <c r="C21" s="27">
        <f t="shared" si="2"/>
        <v>46266</v>
      </c>
      <c r="D21" s="9" t="s">
        <v>14</v>
      </c>
      <c r="E21" s="21"/>
      <c r="F21" s="17" t="str">
        <f t="shared" si="0"/>
        <v>×</v>
      </c>
      <c r="G21" s="17"/>
    </row>
    <row r="22" spans="1:7" ht="17.100000000000001" customHeight="1">
      <c r="A22" s="26" t="str">
        <f t="shared" si="1"/>
        <v/>
      </c>
      <c r="B22" s="20" t="s">
        <v>13</v>
      </c>
      <c r="C22" s="27" t="str">
        <f t="shared" si="2"/>
        <v/>
      </c>
      <c r="D22" s="9" t="s">
        <v>14</v>
      </c>
      <c r="E22" s="21"/>
      <c r="F22" s="17" t="str">
        <f t="shared" si="0"/>
        <v/>
      </c>
      <c r="G22" s="17"/>
    </row>
    <row r="23" spans="1:7" ht="17.100000000000001" customHeight="1">
      <c r="A23" s="26" t="str">
        <f t="shared" si="1"/>
        <v/>
      </c>
      <c r="B23" s="20" t="s">
        <v>13</v>
      </c>
      <c r="C23" s="27" t="str">
        <f t="shared" si="2"/>
        <v/>
      </c>
      <c r="D23" s="9" t="s">
        <v>14</v>
      </c>
      <c r="E23" s="21"/>
      <c r="F23" s="17" t="str">
        <f t="shared" si="0"/>
        <v/>
      </c>
      <c r="G23" s="17"/>
    </row>
    <row r="24" spans="1:7" ht="17.100000000000001" customHeight="1">
      <c r="A24" s="26" t="str">
        <f t="shared" si="1"/>
        <v/>
      </c>
      <c r="B24" s="20" t="s">
        <v>13</v>
      </c>
      <c r="C24" s="27" t="str">
        <f t="shared" si="2"/>
        <v/>
      </c>
      <c r="D24" s="9" t="s">
        <v>14</v>
      </c>
      <c r="E24" s="21"/>
      <c r="F24" s="17" t="str">
        <f t="shared" si="0"/>
        <v/>
      </c>
      <c r="G24" s="17"/>
    </row>
    <row r="25" spans="1:7" ht="17.100000000000001" customHeight="1">
      <c r="A25" s="26" t="str">
        <f t="shared" si="1"/>
        <v/>
      </c>
      <c r="B25" s="20" t="s">
        <v>13</v>
      </c>
      <c r="C25" s="27" t="str">
        <f t="shared" si="2"/>
        <v/>
      </c>
      <c r="D25" s="9" t="s">
        <v>14</v>
      </c>
      <c r="E25" s="21"/>
      <c r="F25" s="17" t="str">
        <f t="shared" si="0"/>
        <v/>
      </c>
      <c r="G25" s="17"/>
    </row>
    <row r="26" spans="1:7" ht="17.100000000000001" customHeight="1">
      <c r="A26" s="26" t="str">
        <f t="shared" si="1"/>
        <v/>
      </c>
      <c r="B26" s="20" t="s">
        <v>13</v>
      </c>
      <c r="C26" s="27" t="str">
        <f t="shared" si="2"/>
        <v/>
      </c>
      <c r="D26" s="9" t="s">
        <v>14</v>
      </c>
      <c r="E26" s="21"/>
      <c r="F26" s="17" t="str">
        <f t="shared" si="0"/>
        <v/>
      </c>
      <c r="G26" s="17"/>
    </row>
    <row r="27" spans="1:7" ht="17.100000000000001" customHeight="1">
      <c r="A27" s="26" t="str">
        <f t="shared" si="1"/>
        <v/>
      </c>
      <c r="B27" s="20" t="s">
        <v>13</v>
      </c>
      <c r="C27" s="27" t="str">
        <f t="shared" si="2"/>
        <v/>
      </c>
      <c r="D27" s="9" t="s">
        <v>14</v>
      </c>
      <c r="E27" s="21"/>
      <c r="F27" s="17" t="str">
        <f t="shared" si="0"/>
        <v/>
      </c>
      <c r="G27" s="17"/>
    </row>
    <row r="28" spans="1:7" ht="16.899999999999999" customHeight="1">
      <c r="A28" s="26" t="str">
        <f t="shared" si="1"/>
        <v/>
      </c>
      <c r="B28" s="20" t="s">
        <v>13</v>
      </c>
      <c r="C28" s="27" t="str">
        <f t="shared" si="2"/>
        <v/>
      </c>
      <c r="D28" s="9" t="s">
        <v>14</v>
      </c>
      <c r="E28" s="21"/>
      <c r="F28" s="17" t="str">
        <f t="shared" si="0"/>
        <v/>
      </c>
      <c r="G28" s="17"/>
    </row>
    <row r="29" spans="1:7" ht="16.149999999999999" customHeight="1">
      <c r="A29" s="26" t="str">
        <f t="shared" si="1"/>
        <v/>
      </c>
      <c r="B29" s="20" t="s">
        <v>13</v>
      </c>
      <c r="C29" s="27" t="str">
        <f t="shared" si="2"/>
        <v/>
      </c>
      <c r="D29" s="9" t="s">
        <v>14</v>
      </c>
      <c r="E29" s="21"/>
      <c r="F29" s="17" t="str">
        <f t="shared" si="0"/>
        <v/>
      </c>
      <c r="G29" s="17"/>
    </row>
    <row r="30" spans="1:7" ht="16.149999999999999" customHeight="1">
      <c r="A30" s="26" t="str">
        <f t="shared" si="1"/>
        <v/>
      </c>
      <c r="B30" s="20" t="s">
        <v>13</v>
      </c>
      <c r="C30" s="27" t="str">
        <f t="shared" si="2"/>
        <v/>
      </c>
      <c r="D30" s="9" t="s">
        <v>14</v>
      </c>
      <c r="E30" s="21"/>
      <c r="F30" s="17" t="str">
        <f t="shared" ref="F30:F41" si="3">IF(A30="","",IF(E30&gt;0.285,"○","×"))</f>
        <v/>
      </c>
      <c r="G30" s="17"/>
    </row>
    <row r="31" spans="1:7" ht="16.149999999999999" customHeight="1">
      <c r="A31" s="26" t="str">
        <f t="shared" si="1"/>
        <v/>
      </c>
      <c r="B31" s="20" t="s">
        <v>13</v>
      </c>
      <c r="C31" s="27" t="str">
        <f t="shared" si="2"/>
        <v/>
      </c>
      <c r="D31" s="9" t="s">
        <v>14</v>
      </c>
      <c r="E31" s="21"/>
      <c r="F31" s="17" t="str">
        <f t="shared" si="3"/>
        <v/>
      </c>
      <c r="G31" s="17"/>
    </row>
    <row r="32" spans="1:7" ht="16.149999999999999" customHeight="1">
      <c r="A32" s="26" t="str">
        <f t="shared" si="1"/>
        <v/>
      </c>
      <c r="B32" s="20" t="s">
        <v>13</v>
      </c>
      <c r="C32" s="27" t="str">
        <f t="shared" si="2"/>
        <v/>
      </c>
      <c r="D32" s="9" t="s">
        <v>14</v>
      </c>
      <c r="E32" s="21"/>
      <c r="F32" s="17" t="str">
        <f t="shared" si="3"/>
        <v/>
      </c>
      <c r="G32" s="17"/>
    </row>
    <row r="33" spans="1:11" ht="16.149999999999999" customHeight="1">
      <c r="A33" s="26" t="str">
        <f t="shared" si="1"/>
        <v/>
      </c>
      <c r="B33" s="20" t="s">
        <v>13</v>
      </c>
      <c r="C33" s="27" t="str">
        <f t="shared" si="2"/>
        <v/>
      </c>
      <c r="D33" s="9" t="s">
        <v>14</v>
      </c>
      <c r="E33" s="21"/>
      <c r="F33" s="17" t="str">
        <f t="shared" si="3"/>
        <v/>
      </c>
      <c r="G33" s="17"/>
    </row>
    <row r="34" spans="1:11" ht="16.149999999999999" customHeight="1">
      <c r="A34" s="26" t="str">
        <f t="shared" si="1"/>
        <v/>
      </c>
      <c r="B34" s="20" t="s">
        <v>13</v>
      </c>
      <c r="C34" s="27" t="str">
        <f t="shared" si="2"/>
        <v/>
      </c>
      <c r="D34" s="9" t="s">
        <v>14</v>
      </c>
      <c r="E34" s="21"/>
      <c r="F34" s="17" t="str">
        <f t="shared" si="3"/>
        <v/>
      </c>
      <c r="G34" s="17"/>
    </row>
    <row r="35" spans="1:11" ht="16.149999999999999" customHeight="1">
      <c r="A35" s="26" t="str">
        <f t="shared" si="1"/>
        <v/>
      </c>
      <c r="B35" s="20" t="s">
        <v>13</v>
      </c>
      <c r="C35" s="27" t="str">
        <f t="shared" si="2"/>
        <v/>
      </c>
      <c r="D35" s="9" t="s">
        <v>14</v>
      </c>
      <c r="E35" s="21"/>
      <c r="F35" s="17" t="str">
        <f t="shared" si="3"/>
        <v/>
      </c>
      <c r="G35" s="17"/>
    </row>
    <row r="36" spans="1:11" ht="16.149999999999999" customHeight="1">
      <c r="A36" s="26" t="str">
        <f t="shared" si="1"/>
        <v/>
      </c>
      <c r="B36" s="20" t="s">
        <v>13</v>
      </c>
      <c r="C36" s="27" t="str">
        <f t="shared" si="2"/>
        <v/>
      </c>
      <c r="D36" s="9" t="s">
        <v>14</v>
      </c>
      <c r="E36" s="21"/>
      <c r="F36" s="17" t="str">
        <f t="shared" si="3"/>
        <v/>
      </c>
      <c r="G36" s="17"/>
    </row>
    <row r="37" spans="1:11" ht="16.149999999999999" customHeight="1">
      <c r="A37" s="26" t="str">
        <f t="shared" si="1"/>
        <v/>
      </c>
      <c r="B37" s="20" t="s">
        <v>13</v>
      </c>
      <c r="C37" s="27" t="str">
        <f t="shared" si="2"/>
        <v/>
      </c>
      <c r="D37" s="9" t="s">
        <v>14</v>
      </c>
      <c r="E37" s="21"/>
      <c r="F37" s="17" t="str">
        <f t="shared" si="3"/>
        <v/>
      </c>
      <c r="G37" s="17"/>
    </row>
    <row r="38" spans="1:11" ht="16.149999999999999" customHeight="1">
      <c r="A38" s="26" t="str">
        <f t="shared" si="1"/>
        <v/>
      </c>
      <c r="B38" s="20" t="s">
        <v>13</v>
      </c>
      <c r="C38" s="27" t="str">
        <f t="shared" si="2"/>
        <v/>
      </c>
      <c r="D38" s="9" t="s">
        <v>14</v>
      </c>
      <c r="E38" s="21"/>
      <c r="F38" s="17" t="str">
        <f t="shared" si="3"/>
        <v/>
      </c>
      <c r="G38" s="17"/>
    </row>
    <row r="39" spans="1:11" ht="16.149999999999999" customHeight="1">
      <c r="A39" s="26" t="str">
        <f t="shared" si="1"/>
        <v/>
      </c>
      <c r="B39" s="20" t="s">
        <v>13</v>
      </c>
      <c r="C39" s="27" t="str">
        <f t="shared" si="2"/>
        <v/>
      </c>
      <c r="D39" s="9" t="s">
        <v>14</v>
      </c>
      <c r="E39" s="21"/>
      <c r="F39" s="17" t="str">
        <f t="shared" si="3"/>
        <v/>
      </c>
      <c r="G39" s="17"/>
    </row>
    <row r="40" spans="1:11" ht="16.149999999999999" customHeight="1">
      <c r="A40" s="26" t="str">
        <f t="shared" si="1"/>
        <v/>
      </c>
      <c r="B40" s="20" t="s">
        <v>13</v>
      </c>
      <c r="C40" s="27" t="str">
        <f t="shared" si="2"/>
        <v/>
      </c>
      <c r="D40" s="9" t="s">
        <v>14</v>
      </c>
      <c r="E40" s="21"/>
      <c r="F40" s="17" t="str">
        <f t="shared" si="3"/>
        <v/>
      </c>
      <c r="G40" s="17"/>
    </row>
    <row r="41" spans="1:11" ht="16.149999999999999" customHeight="1">
      <c r="A41" s="26" t="str">
        <f t="shared" si="1"/>
        <v/>
      </c>
      <c r="B41" s="20" t="s">
        <v>13</v>
      </c>
      <c r="C41" s="27" t="str">
        <f t="shared" si="2"/>
        <v/>
      </c>
      <c r="D41" s="9" t="s">
        <v>14</v>
      </c>
      <c r="E41" s="21"/>
      <c r="F41" s="17" t="str">
        <f t="shared" si="3"/>
        <v/>
      </c>
      <c r="G41" s="17"/>
    </row>
    <row r="42" spans="1:11" ht="16.149999999999999" customHeight="1">
      <c r="A42" s="26" t="str">
        <f t="shared" ref="A42:A45" si="4">IF(A41&gt;=K$3,"",EDATE(A41,1))</f>
        <v/>
      </c>
      <c r="B42" s="20" t="s">
        <v>13</v>
      </c>
      <c r="C42" s="27" t="str">
        <f t="shared" ref="C42:C45" si="5">IF(C41&gt;=K$3,"",EDATE(A41,1))</f>
        <v/>
      </c>
      <c r="D42" s="9" t="s">
        <v>14</v>
      </c>
      <c r="E42" s="21"/>
      <c r="F42" s="17" t="str">
        <f t="shared" ref="F42:F45" si="6">IF(A42="","",IF(E42&gt;0.285,"○","×"))</f>
        <v/>
      </c>
      <c r="G42" s="17"/>
    </row>
    <row r="43" spans="1:11" ht="16.149999999999999" customHeight="1">
      <c r="A43" s="26" t="str">
        <f t="shared" si="4"/>
        <v/>
      </c>
      <c r="B43" s="20" t="s">
        <v>13</v>
      </c>
      <c r="C43" s="27" t="str">
        <f t="shared" si="5"/>
        <v/>
      </c>
      <c r="D43" s="9" t="s">
        <v>14</v>
      </c>
      <c r="E43" s="21"/>
      <c r="F43" s="17" t="str">
        <f t="shared" si="6"/>
        <v/>
      </c>
      <c r="G43" s="17"/>
    </row>
    <row r="44" spans="1:11" ht="16.149999999999999" customHeight="1">
      <c r="A44" s="26" t="str">
        <f t="shared" si="4"/>
        <v/>
      </c>
      <c r="B44" s="20" t="s">
        <v>13</v>
      </c>
      <c r="C44" s="27" t="str">
        <f t="shared" si="5"/>
        <v/>
      </c>
      <c r="D44" s="9" t="s">
        <v>14</v>
      </c>
      <c r="E44" s="21"/>
      <c r="F44" s="17" t="str">
        <f t="shared" si="6"/>
        <v/>
      </c>
      <c r="G44" s="17"/>
    </row>
    <row r="45" spans="1:11" ht="16.149999999999999" customHeight="1">
      <c r="A45" s="26" t="str">
        <f t="shared" si="4"/>
        <v/>
      </c>
      <c r="B45" s="20" t="s">
        <v>13</v>
      </c>
      <c r="C45" s="27" t="str">
        <f t="shared" si="5"/>
        <v/>
      </c>
      <c r="D45" s="9" t="s">
        <v>14</v>
      </c>
      <c r="E45" s="21"/>
      <c r="F45" s="17" t="str">
        <f t="shared" si="6"/>
        <v/>
      </c>
      <c r="G45" s="17"/>
    </row>
    <row r="46" spans="1:11" ht="16.899999999999999" customHeight="1">
      <c r="A46" s="31" t="s">
        <v>9</v>
      </c>
      <c r="B46" s="32"/>
      <c r="C46" s="32"/>
      <c r="D46" s="33"/>
      <c r="E46" s="16">
        <f>IFERROR(AVERAGE(E10:E45),0)</f>
        <v>0</v>
      </c>
      <c r="F46" s="19" t="str">
        <f>IF(K46&gt;0,"×","○")</f>
        <v>×</v>
      </c>
      <c r="G46" s="24" t="str">
        <f>IF(F46="○","月単位週休２日達成",IF(E46&gt;28.5%,"通期の週休２日達成","週休２日未達成"))</f>
        <v>週休２日未達成</v>
      </c>
      <c r="J46" s="4" t="s">
        <v>15</v>
      </c>
      <c r="K46" s="2">
        <f>COUNTIF(F10:F29,"×")</f>
        <v>12</v>
      </c>
    </row>
    <row r="47" spans="1:11" ht="16.899999999999999" customHeight="1"/>
    <row r="48" spans="1:11" ht="16.899999999999999" customHeight="1"/>
    <row r="49" ht="16.899999999999999" customHeight="1"/>
    <row r="50" ht="16.899999999999999" customHeight="1"/>
    <row r="51" ht="16.899999999999999" customHeight="1"/>
    <row r="52" ht="16.899999999999999" customHeight="1"/>
    <row r="53" ht="16.899999999999999" customHeight="1"/>
  </sheetData>
  <mergeCells count="9">
    <mergeCell ref="E8:E9"/>
    <mergeCell ref="F8:F9"/>
    <mergeCell ref="G8:G9"/>
    <mergeCell ref="A46:D46"/>
    <mergeCell ref="A3:B3"/>
    <mergeCell ref="A4:B4"/>
    <mergeCell ref="A5:B5"/>
    <mergeCell ref="A6:B6"/>
    <mergeCell ref="A8:D9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77823-05D3-406A-97E4-87C0416F85FC}">
  <dimension ref="A1:L52"/>
  <sheetViews>
    <sheetView view="pageBreakPreview" zoomScaleNormal="100" zoomScaleSheetLayoutView="100" workbookViewId="0">
      <pane ySplit="9" topLeftCell="A10" activePane="bottomLeft" state="frozen"/>
      <selection pane="bottomLeft" activeCell="E6" sqref="E6"/>
    </sheetView>
  </sheetViews>
  <sheetFormatPr defaultColWidth="10" defaultRowHeight="13.5"/>
  <cols>
    <col min="1" max="1" width="6.625" style="2" customWidth="1"/>
    <col min="2" max="2" width="7.75" style="2" customWidth="1"/>
    <col min="3" max="3" width="13.375" style="3" customWidth="1"/>
    <col min="4" max="4" width="5.5" style="2" customWidth="1"/>
    <col min="5" max="5" width="13.375" style="3" customWidth="1"/>
    <col min="6" max="7" width="11.125" style="3" customWidth="1"/>
    <col min="8" max="8" width="20" style="2" customWidth="1"/>
    <col min="9" max="10" width="9.75" style="2" customWidth="1"/>
    <col min="11" max="11" width="10.5" style="2" customWidth="1"/>
    <col min="12" max="12" width="16" style="2" customWidth="1"/>
    <col min="13" max="13" width="14.875" style="2" customWidth="1"/>
    <col min="14" max="14" width="12.75" style="2" customWidth="1"/>
    <col min="15" max="115" width="9.75" style="2" customWidth="1"/>
    <col min="116" max="16384" width="10" style="2"/>
  </cols>
  <sheetData>
    <row r="1" spans="1:12" ht="16.149999999999999" customHeight="1" thickBot="1">
      <c r="A1" s="25" t="s">
        <v>21</v>
      </c>
      <c r="F1" s="2"/>
      <c r="K1" s="22" t="s">
        <v>18</v>
      </c>
      <c r="L1" s="5">
        <v>45931</v>
      </c>
    </row>
    <row r="2" spans="1:12" ht="16.149999999999999" customHeight="1">
      <c r="A2" s="1"/>
      <c r="F2" s="4"/>
      <c r="K2" s="4" t="s">
        <v>2</v>
      </c>
      <c r="L2" s="6">
        <f>L1-WEEKDAY(L1,3)</f>
        <v>45929</v>
      </c>
    </row>
    <row r="3" spans="1:12" ht="16.5" customHeight="1">
      <c r="A3" s="34" t="s">
        <v>3</v>
      </c>
      <c r="B3" s="34"/>
      <c r="C3" s="7"/>
      <c r="D3" s="8"/>
      <c r="E3" s="7"/>
      <c r="F3" s="7"/>
      <c r="G3" s="7"/>
      <c r="H3" s="7"/>
    </row>
    <row r="4" spans="1:12" ht="16.5" customHeight="1">
      <c r="A4" s="32" t="s">
        <v>4</v>
      </c>
      <c r="B4" s="32"/>
      <c r="C4" s="10"/>
      <c r="D4" s="11"/>
      <c r="E4" s="10"/>
      <c r="F4" s="10"/>
      <c r="G4" s="10"/>
      <c r="H4" s="10"/>
    </row>
    <row r="5" spans="1:12" ht="16.5" customHeight="1">
      <c r="A5" s="32" t="s">
        <v>5</v>
      </c>
      <c r="B5" s="32"/>
      <c r="C5" s="10"/>
      <c r="D5" s="11"/>
      <c r="E5" s="10"/>
      <c r="F5" s="10"/>
      <c r="G5" s="10"/>
      <c r="H5" s="10"/>
    </row>
    <row r="6" spans="1:12" ht="16.5" customHeight="1">
      <c r="A6" s="32" t="s">
        <v>6</v>
      </c>
      <c r="B6" s="32"/>
      <c r="C6" s="10"/>
      <c r="D6" s="11"/>
      <c r="E6" s="10"/>
      <c r="F6" s="10"/>
      <c r="G6" s="10"/>
      <c r="H6" s="10"/>
    </row>
    <row r="7" spans="1:12" ht="16.5" customHeight="1">
      <c r="A7" s="1"/>
    </row>
    <row r="8" spans="1:12" ht="16.5" customHeight="1">
      <c r="A8" s="35" t="s">
        <v>1</v>
      </c>
      <c r="B8" s="36"/>
      <c r="C8" s="36"/>
      <c r="D8" s="36"/>
      <c r="E8" s="39"/>
      <c r="F8" s="28" t="s">
        <v>17</v>
      </c>
      <c r="G8" s="28" t="s">
        <v>7</v>
      </c>
      <c r="H8" s="29" t="s">
        <v>8</v>
      </c>
    </row>
    <row r="9" spans="1:12" ht="16.5" customHeight="1">
      <c r="A9" s="37"/>
      <c r="B9" s="38"/>
      <c r="C9" s="38"/>
      <c r="D9" s="38"/>
      <c r="E9" s="40"/>
      <c r="F9" s="28"/>
      <c r="G9" s="28"/>
      <c r="H9" s="30"/>
    </row>
    <row r="10" spans="1:12" ht="17.100000000000001" customHeight="1">
      <c r="A10" s="12">
        <f t="shared" ref="A10:A44" si="0">MONTH(C10)</f>
        <v>9</v>
      </c>
      <c r="B10" s="13">
        <f t="shared" ref="B10:B44" si="1">WEEKNUM(C10,2)-WEEKNUM(DATE(YEAR(C10),MONTH(C10),1),2)+1</f>
        <v>5</v>
      </c>
      <c r="C10" s="14">
        <f>L2</f>
        <v>45929</v>
      </c>
      <c r="D10" s="9" t="s">
        <v>0</v>
      </c>
      <c r="E10" s="15">
        <f>C10+6</f>
        <v>45935</v>
      </c>
      <c r="F10" s="21"/>
      <c r="G10" s="17" t="str">
        <f>IF(F10&gt;0.285,"○","×")</f>
        <v>×</v>
      </c>
      <c r="H10" s="18"/>
    </row>
    <row r="11" spans="1:12" ht="17.100000000000001" customHeight="1">
      <c r="A11" s="12">
        <f t="shared" si="0"/>
        <v>10</v>
      </c>
      <c r="B11" s="13">
        <f t="shared" si="1"/>
        <v>2</v>
      </c>
      <c r="C11" s="14">
        <f>C10+7</f>
        <v>45936</v>
      </c>
      <c r="D11" s="9" t="s">
        <v>0</v>
      </c>
      <c r="E11" s="15">
        <f>C11+6</f>
        <v>45942</v>
      </c>
      <c r="F11" s="21"/>
      <c r="G11" s="17" t="str">
        <f t="shared" ref="G11:G44" si="2">IF(F11&gt;0.285,"○","×")</f>
        <v>×</v>
      </c>
      <c r="H11" s="18"/>
    </row>
    <row r="12" spans="1:12" ht="17.100000000000001" customHeight="1">
      <c r="A12" s="12">
        <f t="shared" si="0"/>
        <v>10</v>
      </c>
      <c r="B12" s="13">
        <f t="shared" si="1"/>
        <v>3</v>
      </c>
      <c r="C12" s="14">
        <f t="shared" ref="C12:C44" si="3">C11+7</f>
        <v>45943</v>
      </c>
      <c r="D12" s="9" t="s">
        <v>0</v>
      </c>
      <c r="E12" s="15">
        <f>C12+6</f>
        <v>45949</v>
      </c>
      <c r="F12" s="21"/>
      <c r="G12" s="17" t="str">
        <f t="shared" si="2"/>
        <v>×</v>
      </c>
      <c r="H12" s="18"/>
    </row>
    <row r="13" spans="1:12" ht="17.100000000000001" customHeight="1">
      <c r="A13" s="12">
        <f t="shared" si="0"/>
        <v>10</v>
      </c>
      <c r="B13" s="13">
        <f t="shared" si="1"/>
        <v>4</v>
      </c>
      <c r="C13" s="14">
        <f t="shared" si="3"/>
        <v>45950</v>
      </c>
      <c r="D13" s="9" t="s">
        <v>0</v>
      </c>
      <c r="E13" s="15">
        <f t="shared" ref="E13:E44" si="4">C13+6</f>
        <v>45956</v>
      </c>
      <c r="F13" s="21"/>
      <c r="G13" s="17" t="str">
        <f t="shared" si="2"/>
        <v>×</v>
      </c>
      <c r="H13" s="18"/>
    </row>
    <row r="14" spans="1:12" ht="17.100000000000001" customHeight="1">
      <c r="A14" s="12">
        <f t="shared" si="0"/>
        <v>10</v>
      </c>
      <c r="B14" s="13">
        <f t="shared" si="1"/>
        <v>5</v>
      </c>
      <c r="C14" s="14">
        <f t="shared" si="3"/>
        <v>45957</v>
      </c>
      <c r="D14" s="9" t="s">
        <v>0</v>
      </c>
      <c r="E14" s="15">
        <f t="shared" si="4"/>
        <v>45963</v>
      </c>
      <c r="F14" s="21"/>
      <c r="G14" s="17" t="str">
        <f t="shared" si="2"/>
        <v>×</v>
      </c>
      <c r="H14" s="18"/>
    </row>
    <row r="15" spans="1:12" ht="17.100000000000001" customHeight="1">
      <c r="A15" s="12">
        <f t="shared" si="0"/>
        <v>11</v>
      </c>
      <c r="B15" s="13">
        <f t="shared" si="1"/>
        <v>2</v>
      </c>
      <c r="C15" s="14">
        <f t="shared" si="3"/>
        <v>45964</v>
      </c>
      <c r="D15" s="9" t="s">
        <v>0</v>
      </c>
      <c r="E15" s="15">
        <f t="shared" si="4"/>
        <v>45970</v>
      </c>
      <c r="F15" s="21"/>
      <c r="G15" s="17" t="str">
        <f t="shared" si="2"/>
        <v>×</v>
      </c>
      <c r="H15" s="18"/>
    </row>
    <row r="16" spans="1:12" ht="17.100000000000001" customHeight="1">
      <c r="A16" s="12">
        <f t="shared" si="0"/>
        <v>11</v>
      </c>
      <c r="B16" s="13">
        <f t="shared" si="1"/>
        <v>3</v>
      </c>
      <c r="C16" s="14">
        <f t="shared" si="3"/>
        <v>45971</v>
      </c>
      <c r="D16" s="9" t="s">
        <v>0</v>
      </c>
      <c r="E16" s="15">
        <f t="shared" si="4"/>
        <v>45977</v>
      </c>
      <c r="F16" s="21"/>
      <c r="G16" s="17" t="str">
        <f t="shared" si="2"/>
        <v>×</v>
      </c>
      <c r="H16" s="18"/>
    </row>
    <row r="17" spans="1:8" ht="17.100000000000001" customHeight="1">
      <c r="A17" s="12">
        <f t="shared" si="0"/>
        <v>11</v>
      </c>
      <c r="B17" s="13">
        <f t="shared" si="1"/>
        <v>4</v>
      </c>
      <c r="C17" s="14">
        <f t="shared" si="3"/>
        <v>45978</v>
      </c>
      <c r="D17" s="9" t="s">
        <v>0</v>
      </c>
      <c r="E17" s="15">
        <f t="shared" si="4"/>
        <v>45984</v>
      </c>
      <c r="F17" s="21"/>
      <c r="G17" s="17" t="str">
        <f t="shared" si="2"/>
        <v>×</v>
      </c>
      <c r="H17" s="18"/>
    </row>
    <row r="18" spans="1:8" ht="17.100000000000001" customHeight="1">
      <c r="A18" s="12">
        <f t="shared" si="0"/>
        <v>11</v>
      </c>
      <c r="B18" s="13">
        <f t="shared" si="1"/>
        <v>5</v>
      </c>
      <c r="C18" s="14">
        <f t="shared" si="3"/>
        <v>45985</v>
      </c>
      <c r="D18" s="9" t="s">
        <v>0</v>
      </c>
      <c r="E18" s="15">
        <f t="shared" si="4"/>
        <v>45991</v>
      </c>
      <c r="F18" s="21"/>
      <c r="G18" s="17" t="str">
        <f t="shared" si="2"/>
        <v>×</v>
      </c>
      <c r="H18" s="18"/>
    </row>
    <row r="19" spans="1:8" ht="17.100000000000001" customHeight="1">
      <c r="A19" s="12">
        <f t="shared" si="0"/>
        <v>12</v>
      </c>
      <c r="B19" s="13">
        <f t="shared" si="1"/>
        <v>1</v>
      </c>
      <c r="C19" s="14">
        <f t="shared" si="3"/>
        <v>45992</v>
      </c>
      <c r="D19" s="9" t="s">
        <v>0</v>
      </c>
      <c r="E19" s="15">
        <f t="shared" si="4"/>
        <v>45998</v>
      </c>
      <c r="F19" s="21"/>
      <c r="G19" s="17" t="str">
        <f t="shared" si="2"/>
        <v>×</v>
      </c>
      <c r="H19" s="18"/>
    </row>
    <row r="20" spans="1:8" ht="17.100000000000001" customHeight="1">
      <c r="A20" s="12">
        <f t="shared" si="0"/>
        <v>12</v>
      </c>
      <c r="B20" s="13">
        <f t="shared" si="1"/>
        <v>2</v>
      </c>
      <c r="C20" s="14">
        <f t="shared" si="3"/>
        <v>45999</v>
      </c>
      <c r="D20" s="9" t="s">
        <v>0</v>
      </c>
      <c r="E20" s="15">
        <f t="shared" si="4"/>
        <v>46005</v>
      </c>
      <c r="F20" s="21"/>
      <c r="G20" s="17" t="str">
        <f t="shared" si="2"/>
        <v>×</v>
      </c>
      <c r="H20" s="18"/>
    </row>
    <row r="21" spans="1:8" ht="17.100000000000001" customHeight="1">
      <c r="A21" s="12">
        <f t="shared" si="0"/>
        <v>12</v>
      </c>
      <c r="B21" s="13">
        <f t="shared" si="1"/>
        <v>3</v>
      </c>
      <c r="C21" s="14">
        <f t="shared" si="3"/>
        <v>46006</v>
      </c>
      <c r="D21" s="9" t="s">
        <v>0</v>
      </c>
      <c r="E21" s="15">
        <f t="shared" si="4"/>
        <v>46012</v>
      </c>
      <c r="F21" s="21"/>
      <c r="G21" s="17" t="str">
        <f t="shared" si="2"/>
        <v>×</v>
      </c>
      <c r="H21" s="18"/>
    </row>
    <row r="22" spans="1:8" ht="17.100000000000001" customHeight="1">
      <c r="A22" s="12">
        <f t="shared" si="0"/>
        <v>12</v>
      </c>
      <c r="B22" s="13">
        <f t="shared" si="1"/>
        <v>4</v>
      </c>
      <c r="C22" s="14">
        <f t="shared" si="3"/>
        <v>46013</v>
      </c>
      <c r="D22" s="9" t="s">
        <v>0</v>
      </c>
      <c r="E22" s="15">
        <f t="shared" si="4"/>
        <v>46019</v>
      </c>
      <c r="F22" s="21"/>
      <c r="G22" s="17" t="str">
        <f t="shared" si="2"/>
        <v>×</v>
      </c>
      <c r="H22" s="18"/>
    </row>
    <row r="23" spans="1:8" ht="17.100000000000001" customHeight="1">
      <c r="A23" s="12">
        <f t="shared" si="0"/>
        <v>12</v>
      </c>
      <c r="B23" s="13">
        <f t="shared" si="1"/>
        <v>5</v>
      </c>
      <c r="C23" s="14">
        <f t="shared" si="3"/>
        <v>46020</v>
      </c>
      <c r="D23" s="9" t="s">
        <v>0</v>
      </c>
      <c r="E23" s="15">
        <f t="shared" si="4"/>
        <v>46026</v>
      </c>
      <c r="F23" s="21"/>
      <c r="G23" s="17" t="str">
        <f t="shared" si="2"/>
        <v>×</v>
      </c>
      <c r="H23" s="18"/>
    </row>
    <row r="24" spans="1:8" ht="17.100000000000001" customHeight="1">
      <c r="A24" s="12">
        <f t="shared" si="0"/>
        <v>1</v>
      </c>
      <c r="B24" s="13">
        <f t="shared" si="1"/>
        <v>2</v>
      </c>
      <c r="C24" s="14">
        <f t="shared" si="3"/>
        <v>46027</v>
      </c>
      <c r="D24" s="9" t="s">
        <v>0</v>
      </c>
      <c r="E24" s="15">
        <f t="shared" si="4"/>
        <v>46033</v>
      </c>
      <c r="F24" s="21"/>
      <c r="G24" s="17" t="str">
        <f t="shared" si="2"/>
        <v>×</v>
      </c>
      <c r="H24" s="18"/>
    </row>
    <row r="25" spans="1:8" ht="17.100000000000001" customHeight="1">
      <c r="A25" s="12">
        <f t="shared" si="0"/>
        <v>1</v>
      </c>
      <c r="B25" s="13">
        <f t="shared" si="1"/>
        <v>3</v>
      </c>
      <c r="C25" s="14">
        <f t="shared" si="3"/>
        <v>46034</v>
      </c>
      <c r="D25" s="9" t="s">
        <v>0</v>
      </c>
      <c r="E25" s="15">
        <f t="shared" si="4"/>
        <v>46040</v>
      </c>
      <c r="F25" s="21"/>
      <c r="G25" s="17" t="str">
        <f t="shared" si="2"/>
        <v>×</v>
      </c>
      <c r="H25" s="18"/>
    </row>
    <row r="26" spans="1:8" ht="17.100000000000001" customHeight="1">
      <c r="A26" s="12">
        <f t="shared" si="0"/>
        <v>1</v>
      </c>
      <c r="B26" s="13">
        <f t="shared" si="1"/>
        <v>4</v>
      </c>
      <c r="C26" s="14">
        <f t="shared" si="3"/>
        <v>46041</v>
      </c>
      <c r="D26" s="9" t="s">
        <v>0</v>
      </c>
      <c r="E26" s="15">
        <f t="shared" si="4"/>
        <v>46047</v>
      </c>
      <c r="F26" s="21"/>
      <c r="G26" s="17" t="str">
        <f t="shared" si="2"/>
        <v>×</v>
      </c>
      <c r="H26" s="18"/>
    </row>
    <row r="27" spans="1:8" ht="17.100000000000001" customHeight="1">
      <c r="A27" s="12">
        <f t="shared" si="0"/>
        <v>1</v>
      </c>
      <c r="B27" s="13">
        <f t="shared" si="1"/>
        <v>5</v>
      </c>
      <c r="C27" s="14">
        <f t="shared" si="3"/>
        <v>46048</v>
      </c>
      <c r="D27" s="9" t="s">
        <v>0</v>
      </c>
      <c r="E27" s="15">
        <f t="shared" si="4"/>
        <v>46054</v>
      </c>
      <c r="F27" s="21"/>
      <c r="G27" s="17" t="str">
        <f t="shared" si="2"/>
        <v>×</v>
      </c>
      <c r="H27" s="18"/>
    </row>
    <row r="28" spans="1:8" ht="17.100000000000001" customHeight="1">
      <c r="A28" s="12">
        <f t="shared" si="0"/>
        <v>2</v>
      </c>
      <c r="B28" s="13">
        <f t="shared" si="1"/>
        <v>2</v>
      </c>
      <c r="C28" s="14">
        <f t="shared" si="3"/>
        <v>46055</v>
      </c>
      <c r="D28" s="9" t="s">
        <v>0</v>
      </c>
      <c r="E28" s="15">
        <f t="shared" si="4"/>
        <v>46061</v>
      </c>
      <c r="F28" s="21"/>
      <c r="G28" s="17" t="str">
        <f t="shared" si="2"/>
        <v>×</v>
      </c>
      <c r="H28" s="18"/>
    </row>
    <row r="29" spans="1:8" ht="17.100000000000001" customHeight="1">
      <c r="A29" s="12">
        <f t="shared" si="0"/>
        <v>2</v>
      </c>
      <c r="B29" s="13">
        <f t="shared" si="1"/>
        <v>3</v>
      </c>
      <c r="C29" s="14">
        <f t="shared" si="3"/>
        <v>46062</v>
      </c>
      <c r="D29" s="9" t="s">
        <v>0</v>
      </c>
      <c r="E29" s="15">
        <f t="shared" si="4"/>
        <v>46068</v>
      </c>
      <c r="F29" s="21"/>
      <c r="G29" s="17" t="str">
        <f t="shared" si="2"/>
        <v>×</v>
      </c>
      <c r="H29" s="18"/>
    </row>
    <row r="30" spans="1:8" ht="17.100000000000001" customHeight="1">
      <c r="A30" s="12">
        <f t="shared" si="0"/>
        <v>2</v>
      </c>
      <c r="B30" s="13">
        <f t="shared" si="1"/>
        <v>4</v>
      </c>
      <c r="C30" s="14">
        <f t="shared" si="3"/>
        <v>46069</v>
      </c>
      <c r="D30" s="9" t="s">
        <v>0</v>
      </c>
      <c r="E30" s="15">
        <f t="shared" si="4"/>
        <v>46075</v>
      </c>
      <c r="F30" s="21"/>
      <c r="G30" s="17" t="str">
        <f t="shared" si="2"/>
        <v>×</v>
      </c>
      <c r="H30" s="18"/>
    </row>
    <row r="31" spans="1:8" ht="17.100000000000001" customHeight="1">
      <c r="A31" s="12">
        <f t="shared" si="0"/>
        <v>2</v>
      </c>
      <c r="B31" s="13">
        <f t="shared" si="1"/>
        <v>5</v>
      </c>
      <c r="C31" s="14">
        <f t="shared" si="3"/>
        <v>46076</v>
      </c>
      <c r="D31" s="9" t="s">
        <v>0</v>
      </c>
      <c r="E31" s="15">
        <f t="shared" si="4"/>
        <v>46082</v>
      </c>
      <c r="F31" s="21"/>
      <c r="G31" s="17" t="str">
        <f t="shared" si="2"/>
        <v>×</v>
      </c>
      <c r="H31" s="18"/>
    </row>
    <row r="32" spans="1:8" ht="17.100000000000001" customHeight="1">
      <c r="A32" s="12">
        <f t="shared" si="0"/>
        <v>3</v>
      </c>
      <c r="B32" s="13">
        <f t="shared" si="1"/>
        <v>2</v>
      </c>
      <c r="C32" s="14">
        <f t="shared" si="3"/>
        <v>46083</v>
      </c>
      <c r="D32" s="9" t="s">
        <v>0</v>
      </c>
      <c r="E32" s="15">
        <f t="shared" si="4"/>
        <v>46089</v>
      </c>
      <c r="F32" s="21"/>
      <c r="G32" s="17" t="str">
        <f t="shared" si="2"/>
        <v>×</v>
      </c>
      <c r="H32" s="18"/>
    </row>
    <row r="33" spans="1:12" ht="17.100000000000001" customHeight="1">
      <c r="A33" s="12">
        <f t="shared" si="0"/>
        <v>3</v>
      </c>
      <c r="B33" s="13">
        <f t="shared" si="1"/>
        <v>3</v>
      </c>
      <c r="C33" s="14">
        <f t="shared" si="3"/>
        <v>46090</v>
      </c>
      <c r="D33" s="9" t="s">
        <v>0</v>
      </c>
      <c r="E33" s="15">
        <f t="shared" si="4"/>
        <v>46096</v>
      </c>
      <c r="F33" s="21"/>
      <c r="G33" s="17" t="str">
        <f t="shared" si="2"/>
        <v>×</v>
      </c>
      <c r="H33" s="18"/>
    </row>
    <row r="34" spans="1:12" ht="17.100000000000001" customHeight="1">
      <c r="A34" s="12">
        <f t="shared" si="0"/>
        <v>3</v>
      </c>
      <c r="B34" s="13">
        <f t="shared" si="1"/>
        <v>4</v>
      </c>
      <c r="C34" s="14">
        <f t="shared" si="3"/>
        <v>46097</v>
      </c>
      <c r="D34" s="9" t="s">
        <v>0</v>
      </c>
      <c r="E34" s="15">
        <f t="shared" si="4"/>
        <v>46103</v>
      </c>
      <c r="F34" s="21"/>
      <c r="G34" s="17" t="str">
        <f t="shared" si="2"/>
        <v>×</v>
      </c>
      <c r="H34" s="18"/>
    </row>
    <row r="35" spans="1:12" ht="17.100000000000001" customHeight="1">
      <c r="A35" s="12">
        <f t="shared" si="0"/>
        <v>3</v>
      </c>
      <c r="B35" s="13">
        <f t="shared" si="1"/>
        <v>5</v>
      </c>
      <c r="C35" s="14">
        <f t="shared" si="3"/>
        <v>46104</v>
      </c>
      <c r="D35" s="9" t="s">
        <v>0</v>
      </c>
      <c r="E35" s="15">
        <f t="shared" si="4"/>
        <v>46110</v>
      </c>
      <c r="F35" s="21"/>
      <c r="G35" s="17" t="str">
        <f t="shared" si="2"/>
        <v>×</v>
      </c>
      <c r="H35" s="18"/>
    </row>
    <row r="36" spans="1:12" ht="17.100000000000001" customHeight="1">
      <c r="A36" s="12">
        <f t="shared" si="0"/>
        <v>3</v>
      </c>
      <c r="B36" s="13">
        <f t="shared" si="1"/>
        <v>6</v>
      </c>
      <c r="C36" s="14">
        <f t="shared" si="3"/>
        <v>46111</v>
      </c>
      <c r="D36" s="9" t="s">
        <v>0</v>
      </c>
      <c r="E36" s="15">
        <f t="shared" si="4"/>
        <v>46117</v>
      </c>
      <c r="F36" s="21"/>
      <c r="G36" s="17" t="str">
        <f t="shared" si="2"/>
        <v>×</v>
      </c>
      <c r="H36" s="18"/>
    </row>
    <row r="37" spans="1:12" ht="17.100000000000001" customHeight="1">
      <c r="A37" s="12">
        <f t="shared" si="0"/>
        <v>4</v>
      </c>
      <c r="B37" s="13">
        <f t="shared" si="1"/>
        <v>2</v>
      </c>
      <c r="C37" s="14">
        <f t="shared" si="3"/>
        <v>46118</v>
      </c>
      <c r="D37" s="9" t="s">
        <v>0</v>
      </c>
      <c r="E37" s="15">
        <f t="shared" si="4"/>
        <v>46124</v>
      </c>
      <c r="F37" s="21"/>
      <c r="G37" s="17" t="str">
        <f t="shared" si="2"/>
        <v>×</v>
      </c>
      <c r="H37" s="18"/>
    </row>
    <row r="38" spans="1:12" ht="17.100000000000001" customHeight="1">
      <c r="A38" s="12">
        <f t="shared" si="0"/>
        <v>4</v>
      </c>
      <c r="B38" s="13">
        <f t="shared" si="1"/>
        <v>3</v>
      </c>
      <c r="C38" s="14">
        <f t="shared" si="3"/>
        <v>46125</v>
      </c>
      <c r="D38" s="9" t="s">
        <v>0</v>
      </c>
      <c r="E38" s="15">
        <f t="shared" si="4"/>
        <v>46131</v>
      </c>
      <c r="F38" s="21"/>
      <c r="G38" s="17" t="str">
        <f t="shared" si="2"/>
        <v>×</v>
      </c>
      <c r="H38" s="18"/>
    </row>
    <row r="39" spans="1:12" ht="17.100000000000001" customHeight="1">
      <c r="A39" s="12">
        <f t="shared" si="0"/>
        <v>4</v>
      </c>
      <c r="B39" s="13">
        <f t="shared" si="1"/>
        <v>4</v>
      </c>
      <c r="C39" s="14">
        <f t="shared" si="3"/>
        <v>46132</v>
      </c>
      <c r="D39" s="9" t="s">
        <v>0</v>
      </c>
      <c r="E39" s="15">
        <f t="shared" si="4"/>
        <v>46138</v>
      </c>
      <c r="F39" s="21"/>
      <c r="G39" s="17" t="str">
        <f t="shared" si="2"/>
        <v>×</v>
      </c>
      <c r="H39" s="18"/>
    </row>
    <row r="40" spans="1:12" ht="17.100000000000001" customHeight="1">
      <c r="A40" s="12">
        <f t="shared" si="0"/>
        <v>4</v>
      </c>
      <c r="B40" s="13">
        <f t="shared" si="1"/>
        <v>5</v>
      </c>
      <c r="C40" s="14">
        <f t="shared" si="3"/>
        <v>46139</v>
      </c>
      <c r="D40" s="9" t="s">
        <v>0</v>
      </c>
      <c r="E40" s="15">
        <f t="shared" si="4"/>
        <v>46145</v>
      </c>
      <c r="F40" s="21"/>
      <c r="G40" s="17" t="str">
        <f t="shared" si="2"/>
        <v>×</v>
      </c>
      <c r="H40" s="18"/>
    </row>
    <row r="41" spans="1:12" ht="17.100000000000001" customHeight="1">
      <c r="A41" s="12">
        <f t="shared" si="0"/>
        <v>5</v>
      </c>
      <c r="B41" s="13">
        <f t="shared" si="1"/>
        <v>2</v>
      </c>
      <c r="C41" s="14">
        <f t="shared" si="3"/>
        <v>46146</v>
      </c>
      <c r="D41" s="9" t="s">
        <v>0</v>
      </c>
      <c r="E41" s="15">
        <f t="shared" si="4"/>
        <v>46152</v>
      </c>
      <c r="F41" s="21"/>
      <c r="G41" s="17" t="str">
        <f t="shared" si="2"/>
        <v>×</v>
      </c>
      <c r="H41" s="18"/>
    </row>
    <row r="42" spans="1:12" ht="17.100000000000001" customHeight="1">
      <c r="A42" s="12">
        <f t="shared" si="0"/>
        <v>5</v>
      </c>
      <c r="B42" s="13">
        <f t="shared" si="1"/>
        <v>3</v>
      </c>
      <c r="C42" s="14">
        <f t="shared" si="3"/>
        <v>46153</v>
      </c>
      <c r="D42" s="9" t="s">
        <v>0</v>
      </c>
      <c r="E42" s="15">
        <f t="shared" si="4"/>
        <v>46159</v>
      </c>
      <c r="F42" s="21"/>
      <c r="G42" s="17" t="str">
        <f t="shared" si="2"/>
        <v>×</v>
      </c>
      <c r="H42" s="18"/>
    </row>
    <row r="43" spans="1:12" ht="17.100000000000001" customHeight="1">
      <c r="A43" s="12">
        <f t="shared" si="0"/>
        <v>5</v>
      </c>
      <c r="B43" s="13">
        <f t="shared" si="1"/>
        <v>4</v>
      </c>
      <c r="C43" s="14">
        <f t="shared" si="3"/>
        <v>46160</v>
      </c>
      <c r="D43" s="9" t="s">
        <v>0</v>
      </c>
      <c r="E43" s="15">
        <f t="shared" si="4"/>
        <v>46166</v>
      </c>
      <c r="F43" s="21"/>
      <c r="G43" s="17" t="str">
        <f t="shared" si="2"/>
        <v>×</v>
      </c>
      <c r="H43" s="18"/>
    </row>
    <row r="44" spans="1:12" ht="17.100000000000001" customHeight="1">
      <c r="A44" s="12">
        <f t="shared" si="0"/>
        <v>5</v>
      </c>
      <c r="B44" s="13">
        <f t="shared" si="1"/>
        <v>5</v>
      </c>
      <c r="C44" s="14">
        <f t="shared" si="3"/>
        <v>46167</v>
      </c>
      <c r="D44" s="9" t="s">
        <v>0</v>
      </c>
      <c r="E44" s="15">
        <f t="shared" si="4"/>
        <v>46173</v>
      </c>
      <c r="F44" s="21"/>
      <c r="G44" s="17" t="str">
        <f t="shared" si="2"/>
        <v>×</v>
      </c>
      <c r="H44" s="18"/>
    </row>
    <row r="45" spans="1:12" ht="16.899999999999999" customHeight="1">
      <c r="A45" s="31" t="s">
        <v>9</v>
      </c>
      <c r="B45" s="32"/>
      <c r="C45" s="32"/>
      <c r="D45" s="32"/>
      <c r="E45" s="33"/>
      <c r="F45" s="16">
        <f>IFERROR(AVERAGE(F10:F44),0)</f>
        <v>0</v>
      </c>
      <c r="G45" s="19" t="str">
        <f>IF(L45&gt;0,"×","○")</f>
        <v>×</v>
      </c>
      <c r="H45" s="17" t="str">
        <f>IF(G45="○","完全週休２日達成",IF(F45&gt;28.5%,"通期の週休２日達成","週休２日未達成"))</f>
        <v>週休２日未達成</v>
      </c>
      <c r="K45" s="4" t="s">
        <v>10</v>
      </c>
      <c r="L45" s="2">
        <f>COUNTIF(G10:G44,"×")</f>
        <v>35</v>
      </c>
    </row>
    <row r="46" spans="1:12" ht="16.899999999999999" customHeight="1"/>
    <row r="47" spans="1:12" ht="16.899999999999999" customHeight="1"/>
    <row r="48" spans="1:12" ht="16.899999999999999" customHeight="1"/>
    <row r="49" ht="16.899999999999999" customHeight="1"/>
    <row r="50" ht="16.899999999999999" customHeight="1"/>
    <row r="51" ht="16.899999999999999" customHeight="1"/>
    <row r="52" ht="16.899999999999999" customHeight="1"/>
  </sheetData>
  <mergeCells count="9">
    <mergeCell ref="F8:F9"/>
    <mergeCell ref="G8:G9"/>
    <mergeCell ref="H8:H9"/>
    <mergeCell ref="A45:E45"/>
    <mergeCell ref="A3:B3"/>
    <mergeCell ref="A4:B4"/>
    <mergeCell ref="A5:B5"/>
    <mergeCell ref="A6:B6"/>
    <mergeCell ref="A8:E9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C667E-3515-42C3-89BA-1B7A6EE37839}">
  <dimension ref="A1"/>
  <sheetViews>
    <sheetView workbookViewId="0"/>
  </sheetViews>
  <sheetFormatPr defaultRowHeight="13.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様式３（月単位）</vt:lpstr>
      <vt:lpstr>様式３（週単位）</vt:lpstr>
      <vt:lpstr>Sheet1</vt:lpstr>
      <vt:lpstr>'様式３（月単位）'!Print_Area</vt:lpstr>
      <vt:lpstr>'様式３（週単位）'!Print_Area</vt:lpstr>
      <vt:lpstr>'様式３（月単位）'!Print_Titles</vt:lpstr>
      <vt:lpstr>'様式３（週単位）'!Print_Titles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三上 芳晴</cp:lastModifiedBy>
  <cp:lastPrinted>2025-08-07T12:53:21Z</cp:lastPrinted>
  <dcterms:created xsi:type="dcterms:W3CDTF">2011-06-14T02:02:34Z</dcterms:created>
  <dcterms:modified xsi:type="dcterms:W3CDTF">2025-09-16T23:40:08Z</dcterms:modified>
</cp:coreProperties>
</file>