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マニュアル" sheetId="1" r:id="rId1"/>
    <sheet name="①団体情報" sheetId="9" r:id="rId2"/>
    <sheet name="②利用者名簿" sheetId="5" r:id="rId3"/>
    <sheet name="③入力シート" sheetId="4" r:id="rId4"/>
    <sheet name="④申請書" sheetId="10" r:id="rId5"/>
    <sheet name="⑤別紙１" sheetId="11" r:id="rId6"/>
    <sheet name="⑥別紙２" sheetId="6" r:id="rId7"/>
    <sheet name="⑦請求書（印刷）" sheetId="12" r:id="rId8"/>
    <sheet name="集計表（市役所使用）" sheetId="13" r:id="rId9"/>
  </sheets>
  <definedNames>
    <definedName name="_xlnm._FilterDatabase" localSheetId="2" hidden="1">'②利用者名簿'!$A$1:$E$10</definedName>
    <definedName name="_xlnm.Print_Area" localSheetId="6">OFFSET('⑥別紙２'!$A$1,0,0,MATCH("",'⑥別紙２'!$A:$A,-1),31)</definedName>
    <definedName name="_xlnm.Print_Area" localSheetId="4">'④申請書'!$A$1:$O$24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<sst xmlns="http://schemas.openxmlformats.org/spreadsheetml/2006/main" xmlns:r="http://schemas.openxmlformats.org/officeDocument/2006/relationships" count="160" uniqueCount="160">
  <si>
    <t>A</t>
  </si>
  <si>
    <t>口座種別</t>
    <rPh sb="0" eb="2">
      <t>コウザ</t>
    </rPh>
    <rPh sb="2" eb="4">
      <t>シュベツ</t>
    </rPh>
    <phoneticPr fontId="3"/>
  </si>
  <si>
    <t>１</t>
  </si>
  <si>
    <t>その他</t>
    <rPh sb="2" eb="3">
      <t>タ</t>
    </rPh>
    <phoneticPr fontId="17"/>
  </si>
  <si>
    <t>人・  非常勤</t>
  </si>
  <si>
    <t>×</t>
  </si>
  <si>
    <t>毎月やる処理</t>
    <rPh sb="0" eb="2">
      <t>マイツキ</t>
    </rPh>
    <rPh sb="4" eb="6">
      <t>ショリ</t>
    </rPh>
    <phoneticPr fontId="3"/>
  </si>
  <si>
    <t>申請額算出基礎</t>
    <rPh sb="0" eb="2">
      <t>シンセイ</t>
    </rPh>
    <rPh sb="2" eb="3">
      <t>ガク</t>
    </rPh>
    <rPh sb="3" eb="5">
      <t>サンシュツ</t>
    </rPh>
    <rPh sb="5" eb="7">
      <t>キソ</t>
    </rPh>
    <phoneticPr fontId="17"/>
  </si>
  <si>
    <t>サービス内容</t>
    <rPh sb="4" eb="6">
      <t>ナイヨウ</t>
    </rPh>
    <phoneticPr fontId="17"/>
  </si>
  <si>
    <t xml:space="preserve"> </t>
  </si>
  <si>
    <t>利用時間数</t>
    <rPh sb="0" eb="2">
      <t>リヨウ</t>
    </rPh>
    <rPh sb="2" eb="5">
      <t>ジカンスウ</t>
    </rPh>
    <phoneticPr fontId="17"/>
  </si>
  <si>
    <t>②</t>
  </si>
  <si>
    <t>利用者氏名</t>
    <rPh sb="0" eb="3">
      <t>リヨウシャ</t>
    </rPh>
    <rPh sb="3" eb="5">
      <t>シメイ</t>
    </rPh>
    <phoneticPr fontId="17"/>
  </si>
  <si>
    <t>口座名義（カナ）</t>
    <rPh sb="0" eb="2">
      <t>コウザ</t>
    </rPh>
    <rPh sb="2" eb="4">
      <t>メイギ</t>
    </rPh>
    <phoneticPr fontId="3"/>
  </si>
  <si>
    <t>（１）</t>
  </si>
  <si>
    <t>別  紙  ２</t>
    <rPh sb="0" eb="4">
      <t>ベッシ</t>
    </rPh>
    <phoneticPr fontId="17"/>
  </si>
  <si>
    <t>所在地</t>
    <rPh sb="0" eb="3">
      <t>ショザイチ</t>
    </rPh>
    <phoneticPr fontId="3"/>
  </si>
  <si>
    <t xml:space="preserve"> 春日部市障害児（者）生活サポート事業結果報告明細書</t>
  </si>
  <si>
    <t>階層</t>
    <rPh sb="0" eb="2">
      <t>カイソウ</t>
    </rPh>
    <phoneticPr fontId="3"/>
  </si>
  <si>
    <t>円</t>
    <rPh sb="0" eb="1">
      <t>エン</t>
    </rPh>
    <phoneticPr fontId="17"/>
  </si>
  <si>
    <t>職員数</t>
    <rPh sb="0" eb="3">
      <t>ショクインスウ</t>
    </rPh>
    <phoneticPr fontId="3"/>
  </si>
  <si>
    <t>団   体   名</t>
    <rPh sb="0" eb="5">
      <t>ダンタイ</t>
    </rPh>
    <rPh sb="8" eb="9">
      <t>メイ</t>
    </rPh>
    <phoneticPr fontId="17"/>
  </si>
  <si>
    <t>サービス区分</t>
    <rPh sb="4" eb="6">
      <t>クブン</t>
    </rPh>
    <phoneticPr fontId="3"/>
  </si>
  <si>
    <t>基準単価</t>
    <rPh sb="0" eb="4">
      <t>キジュンタンカ</t>
    </rPh>
    <phoneticPr fontId="17"/>
  </si>
  <si>
    <t>障害児差額補助単価</t>
    <rPh sb="0" eb="2">
      <t>ショウガイ</t>
    </rPh>
    <rPh sb="2" eb="3">
      <t>ジ</t>
    </rPh>
    <rPh sb="3" eb="5">
      <t>サガク</t>
    </rPh>
    <rPh sb="5" eb="7">
      <t>ホジョ</t>
    </rPh>
    <rPh sb="7" eb="9">
      <t>タンカ</t>
    </rPh>
    <phoneticPr fontId="17"/>
  </si>
  <si>
    <t>サービス提供時間</t>
    <rPh sb="4" eb="6">
      <t>テイキョウ</t>
    </rPh>
    <rPh sb="6" eb="8">
      <t>ジカン</t>
    </rPh>
    <phoneticPr fontId="17"/>
  </si>
  <si>
    <t>人</t>
    <rPh sb="0" eb="1">
      <t>ニン</t>
    </rPh>
    <phoneticPr fontId="17"/>
  </si>
  <si>
    <t>このエクセルファイルを以下場所から電子申請で春日部市に提出</t>
    <rPh sb="11" eb="13">
      <t>イカ</t>
    </rPh>
    <rPh sb="13" eb="15">
      <t>バショ</t>
    </rPh>
    <rPh sb="17" eb="19">
      <t>デンシ</t>
    </rPh>
    <rPh sb="19" eb="21">
      <t>シンセイ</t>
    </rPh>
    <rPh sb="22" eb="26">
      <t>カスカベシ</t>
    </rPh>
    <rPh sb="27" eb="29">
      <t>テイシュツ</t>
    </rPh>
    <phoneticPr fontId="3"/>
  </si>
  <si>
    <t>療育手帳所持者数</t>
    <rPh sb="0" eb="2">
      <t>リョウイク</t>
    </rPh>
    <rPh sb="2" eb="4">
      <t>テチョウ</t>
    </rPh>
    <rPh sb="4" eb="7">
      <t>ショジシャ</t>
    </rPh>
    <rPh sb="7" eb="8">
      <t>カズ</t>
    </rPh>
    <phoneticPr fontId="17"/>
  </si>
  <si>
    <t>（２）</t>
  </si>
  <si>
    <t>E</t>
  </si>
  <si>
    <t>D</t>
  </si>
  <si>
    <t>時間</t>
    <rPh sb="0" eb="2">
      <t>ジカン</t>
    </rPh>
    <phoneticPr fontId="17"/>
  </si>
  <si>
    <t>利用年月日</t>
    <rPh sb="0" eb="2">
      <t>リヨウ</t>
    </rPh>
    <rPh sb="2" eb="5">
      <t>ネンガッピ</t>
    </rPh>
    <phoneticPr fontId="17"/>
  </si>
  <si>
    <t>④</t>
  </si>
  <si>
    <t>B</t>
  </si>
  <si>
    <t xml:space="preserve">      より関係書類を添えて申請します。</t>
    <rPh sb="8" eb="10">
      <t>カンケイ</t>
    </rPh>
    <rPh sb="10" eb="12">
      <t>ショルイ</t>
    </rPh>
    <rPh sb="13" eb="14">
      <t>ソ</t>
    </rPh>
    <rPh sb="16" eb="18">
      <t>シンセイ</t>
    </rPh>
    <phoneticPr fontId="17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</si>
  <si>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7"/>
  </si>
  <si>
    <t>＝</t>
  </si>
  <si>
    <t>・・・</t>
  </si>
  <si>
    <t>共通ルール</t>
    <rPh sb="0" eb="2">
      <t>キョウツウ</t>
    </rPh>
    <phoneticPr fontId="3"/>
  </si>
  <si>
    <t>口座番号</t>
    <rPh sb="0" eb="2">
      <t>コウザ</t>
    </rPh>
    <rPh sb="2" eb="4">
      <t>バンゴウ</t>
    </rPh>
    <phoneticPr fontId="17"/>
  </si>
  <si>
    <t>階層</t>
    <rPh sb="0" eb="2">
      <t>カイソウ</t>
    </rPh>
    <phoneticPr fontId="17"/>
  </si>
  <si>
    <t>算定時間数</t>
    <rPh sb="0" eb="2">
      <t>サンテイ</t>
    </rPh>
    <rPh sb="2" eb="5">
      <t>ジカンスウ</t>
    </rPh>
    <phoneticPr fontId="3"/>
  </si>
  <si>
    <t>上乗せ補助額</t>
    <rPh sb="0" eb="2">
      <t>ウワノ</t>
    </rPh>
    <rPh sb="3" eb="6">
      <t>ホジョガク</t>
    </rPh>
    <phoneticPr fontId="17"/>
  </si>
  <si>
    <t>利用者登録番号</t>
    <rPh sb="0" eb="3">
      <t>リヨウシャ</t>
    </rPh>
    <rPh sb="3" eb="5">
      <t>トウロク</t>
    </rPh>
    <rPh sb="5" eb="7">
      <t>バンゴウ</t>
    </rPh>
    <phoneticPr fontId="3"/>
  </si>
  <si>
    <t>C</t>
  </si>
  <si>
    <t>所   在   地</t>
    <rPh sb="0" eb="9">
      <t>ショザイチ</t>
    </rPh>
    <phoneticPr fontId="17"/>
  </si>
  <si>
    <t>F</t>
  </si>
  <si>
    <t>G</t>
  </si>
  <si>
    <t>　　（うち常勤）</t>
    <rPh sb="5" eb="7">
      <t>ジョウキン</t>
    </rPh>
    <phoneticPr fontId="3"/>
  </si>
  <si>
    <t>ＡからＧまでの合計</t>
    <rPh sb="7" eb="8">
      <t>ゴウ</t>
    </rPh>
    <rPh sb="8" eb="9">
      <t>ケイ</t>
    </rPh>
    <phoneticPr fontId="17"/>
  </si>
  <si>
    <t>登録番号</t>
    <rPh sb="0" eb="2">
      <t>トウロク</t>
    </rPh>
    <rPh sb="2" eb="4">
      <t>バンゴウ</t>
    </rPh>
    <phoneticPr fontId="17"/>
  </si>
  <si>
    <t>終了時間</t>
    <rPh sb="0" eb="2">
      <t>シュウリョウ</t>
    </rPh>
    <rPh sb="2" eb="4">
      <t>ジカン</t>
    </rPh>
    <phoneticPr fontId="17"/>
  </si>
  <si>
    <t>口座名義</t>
    <rPh sb="0" eb="2">
      <t>コウザ</t>
    </rPh>
    <rPh sb="2" eb="4">
      <t>メイギ</t>
    </rPh>
    <phoneticPr fontId="3"/>
  </si>
  <si>
    <t>開始時間</t>
    <rPh sb="0" eb="2">
      <t>カイシ</t>
    </rPh>
    <rPh sb="2" eb="4">
      <t>ジカン</t>
    </rPh>
    <phoneticPr fontId="17"/>
  </si>
  <si>
    <t>サービス提供者氏名</t>
    <rPh sb="4" eb="6">
      <t>テイキョウ</t>
    </rPh>
    <rPh sb="6" eb="7">
      <t>シャ</t>
    </rPh>
    <rPh sb="7" eb="9">
      <t>シメイ</t>
    </rPh>
    <phoneticPr fontId="17"/>
  </si>
  <si>
    <t>合計</t>
    <rPh sb="0" eb="2">
      <t>ゴウケイ</t>
    </rPh>
    <phoneticPr fontId="17"/>
  </si>
  <si>
    <t>年度</t>
    <rPh sb="0" eb="2">
      <t>ネンド</t>
    </rPh>
    <phoneticPr fontId="3"/>
  </si>
  <si>
    <t>団体名</t>
    <rPh sb="0" eb="2">
      <t>ダンタイ</t>
    </rPh>
    <rPh sb="2" eb="3">
      <t>メイ</t>
    </rPh>
    <phoneticPr fontId="3"/>
  </si>
  <si>
    <t>利用者負担額(1時間)</t>
    <rPh sb="0" eb="3">
      <t>リヨウシャ</t>
    </rPh>
    <rPh sb="3" eb="5">
      <t>フタン</t>
    </rPh>
    <rPh sb="5" eb="6">
      <t>ガク</t>
    </rPh>
    <rPh sb="8" eb="10">
      <t>ジカン</t>
    </rPh>
    <phoneticPr fontId="3"/>
  </si>
  <si>
    <t>補助事業の目的及び内容</t>
    <rPh sb="0" eb="2">
      <t>ホジョ</t>
    </rPh>
    <rPh sb="2" eb="4">
      <t>ジギョウ</t>
    </rPh>
    <rPh sb="5" eb="7">
      <t>モクテキ</t>
    </rPh>
    <rPh sb="7" eb="8">
      <t>オヨ</t>
    </rPh>
    <rPh sb="9" eb="11">
      <t>ナイヨウ</t>
    </rPh>
    <phoneticPr fontId="17"/>
  </si>
  <si>
    <t xml:space="preserve">      令和       年       月       日</t>
    <rPh sb="6" eb="8">
      <t>レイワ</t>
    </rPh>
    <rPh sb="15" eb="16">
      <t>ネン</t>
    </rPh>
    <rPh sb="23" eb="24">
      <t>ガツ</t>
    </rPh>
    <rPh sb="31" eb="32">
      <t>ニチ</t>
    </rPh>
    <phoneticPr fontId="17"/>
  </si>
  <si>
    <t>担当者連絡先</t>
    <rPh sb="0" eb="3">
      <t>タントウシャ</t>
    </rPh>
    <rPh sb="3" eb="6">
      <t>レンラクサキ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</si>
  <si>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</si>
  <si>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担当者名</t>
    <rPh sb="0" eb="3">
      <t>タントウシャ</t>
    </rPh>
    <rPh sb="3" eb="4">
      <t>メイ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</si>
  <si>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</si>
  <si>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</si>
  <si>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</si>
  <si>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登録利用者氏名</t>
    <rPh sb="0" eb="2">
      <t>トウロク</t>
    </rPh>
    <rPh sb="2" eb="5">
      <t>リヨウシャ</t>
    </rPh>
    <rPh sb="5" eb="7">
      <t>シメイ</t>
    </rPh>
    <phoneticPr fontId="3"/>
  </si>
  <si>
    <t>請求金額</t>
    <rPh sb="0" eb="2">
      <t>セイキュウ</t>
    </rPh>
    <rPh sb="2" eb="4">
      <t>キンガク</t>
    </rPh>
    <phoneticPr fontId="17"/>
  </si>
  <si>
    <t>　　（うち非常勤）</t>
    <rPh sb="5" eb="6">
      <t>ヒ</t>
    </rPh>
    <rPh sb="6" eb="8">
      <t>ジョウキン</t>
    </rPh>
    <phoneticPr fontId="3"/>
  </si>
  <si>
    <t>生活サポート事業</t>
  </si>
  <si>
    <t>手帳区分</t>
    <rPh sb="0" eb="2">
      <t>テチョウ</t>
    </rPh>
    <rPh sb="2" eb="4">
      <t>クブン</t>
    </rPh>
    <phoneticPr fontId="3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</si>
  <si>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7"/>
  </si>
  <si>
    <t>春日部市障害児(者)生活サポート事業補助金交付申請書</t>
    <rPh sb="0" eb="3">
      <t>カスカベ</t>
    </rPh>
    <rPh sb="3" eb="4">
      <t>シ</t>
    </rPh>
    <rPh sb="4" eb="7">
      <t>ショウガイジ</t>
    </rPh>
    <rPh sb="8" eb="9">
      <t>モノ</t>
    </rPh>
    <rPh sb="10" eb="12">
      <t>セイカツ</t>
    </rPh>
    <rPh sb="16" eb="18">
      <t>ジギョウ</t>
    </rPh>
    <rPh sb="18" eb="21">
      <t>ホジョキン</t>
    </rPh>
    <rPh sb="21" eb="23">
      <t>コウフ</t>
    </rPh>
    <rPh sb="23" eb="26">
      <t>シンセイショ</t>
    </rPh>
    <phoneticPr fontId="17"/>
  </si>
  <si>
    <t xml:space="preserve">      春日部市長                    あて</t>
    <rPh sb="6" eb="9">
      <t>カスカベ</t>
    </rPh>
    <rPh sb="9" eb="10">
      <t>シ</t>
    </rPh>
    <rPh sb="10" eb="11">
      <t>チョウ</t>
    </rPh>
    <phoneticPr fontId="17"/>
  </si>
  <si>
    <t>春日部市障害児(者)生活サポート事業結果報告明細書</t>
    <rPh sb="0" eb="3">
      <t>カスカベ</t>
    </rPh>
    <rPh sb="3" eb="4">
      <t>シ</t>
    </rPh>
    <rPh sb="4" eb="7">
      <t>ショウガイジ</t>
    </rPh>
    <rPh sb="8" eb="9">
      <t>モノ</t>
    </rPh>
    <rPh sb="10" eb="12">
      <t>セイカツ</t>
    </rPh>
    <rPh sb="16" eb="18">
      <t>ジギョウ</t>
    </rPh>
    <rPh sb="18" eb="20">
      <t>ケッカ</t>
    </rPh>
    <rPh sb="20" eb="22">
      <t>ホウコク</t>
    </rPh>
    <rPh sb="22" eb="25">
      <t>メイサイショ</t>
    </rPh>
    <phoneticPr fontId="17"/>
  </si>
  <si>
    <t xml:space="preserve">      交付を受けたいので、春日部市補助金等の交付手続き等に関する規則第５条の規定に</t>
    <rPh sb="6" eb="8">
      <t>コウフ</t>
    </rPh>
    <rPh sb="9" eb="10">
      <t>ウ</t>
    </rPh>
    <rPh sb="16" eb="19">
      <t>カスカベ</t>
    </rPh>
    <rPh sb="19" eb="20">
      <t>シ</t>
    </rPh>
    <rPh sb="20" eb="23">
      <t>ホジョキン</t>
    </rPh>
    <rPh sb="23" eb="24">
      <t>トウ</t>
    </rPh>
    <rPh sb="25" eb="27">
      <t>コウフ</t>
    </rPh>
    <rPh sb="27" eb="29">
      <t>テツヅ</t>
    </rPh>
    <rPh sb="30" eb="31">
      <t>トウ</t>
    </rPh>
    <rPh sb="32" eb="33">
      <t>カン</t>
    </rPh>
    <rPh sb="35" eb="37">
      <t>キソク</t>
    </rPh>
    <rPh sb="37" eb="38">
      <t>ダイ</t>
    </rPh>
    <rPh sb="39" eb="40">
      <t>ジョウ</t>
    </rPh>
    <rPh sb="41" eb="43">
      <t>キテイ</t>
    </rPh>
    <phoneticPr fontId="17"/>
  </si>
  <si>
    <t>記</t>
    <rPh sb="0" eb="1">
      <t>キ</t>
    </rPh>
    <phoneticPr fontId="17"/>
  </si>
  <si>
    <t xml:space="preserve">         １．   補助事業の目的及び内容</t>
    <rPh sb="14" eb="16">
      <t>ホジョ</t>
    </rPh>
    <rPh sb="16" eb="18">
      <t>ジギョウ</t>
    </rPh>
    <rPh sb="19" eb="21">
      <t>モクテキ</t>
    </rPh>
    <rPh sb="21" eb="22">
      <t>オヨ</t>
    </rPh>
    <rPh sb="23" eb="25">
      <t>ナイヨウ</t>
    </rPh>
    <phoneticPr fontId="17"/>
  </si>
  <si>
    <t xml:space="preserve">   １．</t>
  </si>
  <si>
    <t>金</t>
    <rPh sb="0" eb="1">
      <t>キン</t>
    </rPh>
    <phoneticPr fontId="3"/>
  </si>
  <si>
    <t xml:space="preserve">         ２．   補助事業の実施期間 </t>
    <rPh sb="14" eb="16">
      <t>ホジョ</t>
    </rPh>
    <rPh sb="16" eb="18">
      <t>ジギョウ</t>
    </rPh>
    <rPh sb="19" eb="21">
      <t>ジッシ</t>
    </rPh>
    <rPh sb="21" eb="23">
      <t>キカン</t>
    </rPh>
    <phoneticPr fontId="17"/>
  </si>
  <si>
    <t xml:space="preserve">   ２．</t>
  </si>
  <si>
    <t>補助事業の実施期間</t>
    <rPh sb="0" eb="1">
      <t>ホジョ</t>
    </rPh>
    <rPh sb="1" eb="3">
      <t>ジギョウ</t>
    </rPh>
    <rPh sb="4" eb="6">
      <t>ジッシ</t>
    </rPh>
    <rPh sb="6" eb="8">
      <t>キカン</t>
    </rPh>
    <phoneticPr fontId="17"/>
  </si>
  <si>
    <t>曜日</t>
    <rPh sb="0" eb="2">
      <t>ヨウビ</t>
    </rPh>
    <phoneticPr fontId="3"/>
  </si>
  <si>
    <t xml:space="preserve">   ３．</t>
  </si>
  <si>
    <t>交付申請額</t>
    <rPh sb="0" eb="2">
      <t>コウフ</t>
    </rPh>
    <rPh sb="2" eb="5">
      <t>シンセイショ</t>
    </rPh>
    <phoneticPr fontId="17"/>
  </si>
  <si>
    <t>金</t>
    <rPh sb="0" eb="1">
      <t>キン</t>
    </rPh>
    <phoneticPr fontId="17"/>
  </si>
  <si>
    <t>春日部市障害児(者)生活サポート事業補助金交付請求書</t>
    <rPh sb="0" eb="3">
      <t>カスカベ</t>
    </rPh>
    <rPh sb="3" eb="4">
      <t>シ</t>
    </rPh>
    <rPh sb="4" eb="7">
      <t>ショウガイジ</t>
    </rPh>
    <rPh sb="8" eb="9">
      <t>モノ</t>
    </rPh>
    <rPh sb="10" eb="12">
      <t>セイカツ</t>
    </rPh>
    <rPh sb="16" eb="18">
      <t>ジギョウ</t>
    </rPh>
    <rPh sb="18" eb="21">
      <t>ホジョキン</t>
    </rPh>
    <rPh sb="21" eb="23">
      <t>コウフ</t>
    </rPh>
    <rPh sb="23" eb="25">
      <t>セイキュウ</t>
    </rPh>
    <rPh sb="25" eb="26">
      <t>シンセイショ</t>
    </rPh>
    <phoneticPr fontId="17"/>
  </si>
  <si>
    <t xml:space="preserve">   ４．</t>
  </si>
  <si>
    <t>添付書類</t>
    <rPh sb="0" eb="2">
      <t>テンプ</t>
    </rPh>
    <rPh sb="2" eb="4">
      <t>ショルイ</t>
    </rPh>
    <phoneticPr fontId="17"/>
  </si>
  <si>
    <t xml:space="preserve">(１)  </t>
  </si>
  <si>
    <t>春日部市障害児(者)生活サポート事業事業報告書</t>
    <rPh sb="0" eb="3">
      <t>カスカベ</t>
    </rPh>
    <rPh sb="3" eb="4">
      <t>シ</t>
    </rPh>
    <rPh sb="4" eb="7">
      <t>ショウガイジ</t>
    </rPh>
    <rPh sb="8" eb="9">
      <t>モノ</t>
    </rPh>
    <rPh sb="10" eb="12">
      <t>セイカツ</t>
    </rPh>
    <rPh sb="16" eb="18">
      <t>ジギョウ</t>
    </rPh>
    <rPh sb="18" eb="20">
      <t>ジギョウ</t>
    </rPh>
    <rPh sb="20" eb="23">
      <t>ホウコクショ</t>
    </rPh>
    <phoneticPr fontId="17"/>
  </si>
  <si>
    <t>利用日</t>
    <rPh sb="0" eb="2">
      <t>リヨウ</t>
    </rPh>
    <rPh sb="2" eb="3">
      <t>ビ</t>
    </rPh>
    <phoneticPr fontId="3"/>
  </si>
  <si>
    <t>別紙１のとおり</t>
    <rPh sb="0" eb="2">
      <t>ベッシ</t>
    </rPh>
    <phoneticPr fontId="17"/>
  </si>
  <si>
    <t>使用マニュアル</t>
    <rPh sb="0" eb="2">
      <t>シヨウ</t>
    </rPh>
    <phoneticPr fontId="3"/>
  </si>
  <si>
    <t>(２)</t>
  </si>
  <si>
    <t>別紙２のとおり</t>
    <rPh sb="0" eb="2">
      <t>ベッシ</t>
    </rPh>
    <phoneticPr fontId="17"/>
  </si>
  <si>
    <t>別  紙  １</t>
    <rPh sb="0" eb="4">
      <t>ベッシ</t>
    </rPh>
    <phoneticPr fontId="17"/>
  </si>
  <si>
    <t>春日部市障害児(者)生活サポート事業報告書</t>
    <rPh sb="0" eb="3">
      <t>カスカベ</t>
    </rPh>
    <rPh sb="3" eb="4">
      <t>シ</t>
    </rPh>
    <rPh sb="4" eb="7">
      <t>ショウガイジ</t>
    </rPh>
    <rPh sb="8" eb="9">
      <t>モノ</t>
    </rPh>
    <rPh sb="10" eb="12">
      <t>セイカツ</t>
    </rPh>
    <rPh sb="16" eb="18">
      <t>ジギョウ</t>
    </rPh>
    <rPh sb="18" eb="21">
      <t>ホウコクショ</t>
    </rPh>
    <phoneticPr fontId="17"/>
  </si>
  <si>
    <t>１．登録団体</t>
    <rPh sb="2" eb="4">
      <t>トウロク</t>
    </rPh>
    <rPh sb="4" eb="6">
      <t>ダンタイ</t>
    </rPh>
    <phoneticPr fontId="17"/>
  </si>
  <si>
    <t>(１)  団体名</t>
    <rPh sb="5" eb="7">
      <t>ダンタイ</t>
    </rPh>
    <rPh sb="7" eb="8">
      <t>ナ</t>
    </rPh>
    <phoneticPr fontId="17"/>
  </si>
  <si>
    <t>２．登録利用者数</t>
    <rPh sb="2" eb="4">
      <t>トウロク</t>
    </rPh>
    <rPh sb="4" eb="7">
      <t>リヨウシャ</t>
    </rPh>
    <rPh sb="7" eb="8">
      <t>カズ</t>
    </rPh>
    <phoneticPr fontId="17"/>
  </si>
  <si>
    <t>身体障害者手帳所持者数</t>
    <rPh sb="0" eb="2">
      <t>シンタイ</t>
    </rPh>
    <rPh sb="2" eb="4">
      <t>ショウガイ</t>
    </rPh>
    <rPh sb="4" eb="5">
      <t>シャ</t>
    </rPh>
    <rPh sb="5" eb="7">
      <t>テチョウ</t>
    </rPh>
    <rPh sb="7" eb="10">
      <t>ショジシャ</t>
    </rPh>
    <rPh sb="10" eb="11">
      <t>カズ</t>
    </rPh>
    <phoneticPr fontId="17"/>
  </si>
  <si>
    <t>　　　精神障害者保健福祉手帳</t>
    <rPh sb="3" eb="5">
      <t>セイシン</t>
    </rPh>
    <rPh sb="5" eb="7">
      <t>ショウガイ</t>
    </rPh>
    <rPh sb="7" eb="8">
      <t>シャ</t>
    </rPh>
    <rPh sb="8" eb="10">
      <t>ホケン</t>
    </rPh>
    <rPh sb="10" eb="12">
      <t>フクシ</t>
    </rPh>
    <rPh sb="12" eb="14">
      <t>テチョウ</t>
    </rPh>
    <phoneticPr fontId="17"/>
  </si>
  <si>
    <t xml:space="preserve">   補助金等の交付手続き等に関する規則第１６条第２項の規定により、下記のとおり請求</t>
    <rPh sb="3" eb="6">
      <t>ホジョキン</t>
    </rPh>
    <rPh sb="6" eb="7">
      <t>トウ</t>
    </rPh>
    <rPh sb="8" eb="10">
      <t>コウフ</t>
    </rPh>
    <rPh sb="10" eb="12">
      <t>テツヅ</t>
    </rPh>
    <rPh sb="13" eb="14">
      <t>トウ</t>
    </rPh>
    <rPh sb="15" eb="16">
      <t>カン</t>
    </rPh>
    <rPh sb="18" eb="20">
      <t>キソク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6">
      <t>カキ</t>
    </rPh>
    <rPh sb="40" eb="42">
      <t>セイキュウ</t>
    </rPh>
    <phoneticPr fontId="17"/>
  </si>
  <si>
    <t xml:space="preserve">   します。</t>
  </si>
  <si>
    <t>振込み先</t>
    <rPh sb="0" eb="2">
      <t>フリコ</t>
    </rPh>
    <rPh sb="3" eb="4">
      <t>サキ</t>
    </rPh>
    <phoneticPr fontId="17"/>
  </si>
  <si>
    <t>金融機関名</t>
    <rPh sb="0" eb="2">
      <t>キンユウ</t>
    </rPh>
    <rPh sb="2" eb="4">
      <t>キカン</t>
    </rPh>
    <rPh sb="4" eb="5">
      <t>ナ</t>
    </rPh>
    <phoneticPr fontId="17"/>
  </si>
  <si>
    <t>口座種目</t>
    <rPh sb="0" eb="2">
      <t>コウザ</t>
    </rPh>
    <rPh sb="2" eb="4">
      <t>シュモク</t>
    </rPh>
    <phoneticPr fontId="17"/>
  </si>
  <si>
    <t>フリガナ</t>
  </si>
  <si>
    <t>代表者氏名</t>
    <rPh sb="0" eb="2">
      <t>ダイヒョウ</t>
    </rPh>
    <rPh sb="2" eb="3">
      <t>モノ</t>
    </rPh>
    <rPh sb="3" eb="5">
      <t>シメイ</t>
    </rPh>
    <phoneticPr fontId="17"/>
  </si>
  <si>
    <t>口座名義人</t>
    <rPh sb="0" eb="2">
      <t>コウザ</t>
    </rPh>
    <rPh sb="2" eb="4">
      <t>メイギ</t>
    </rPh>
    <rPh sb="4" eb="5">
      <t>ニン</t>
    </rPh>
    <phoneticPr fontId="17"/>
  </si>
  <si>
    <t>請求月</t>
    <rPh sb="0" eb="2">
      <t>セイキュウ</t>
    </rPh>
    <rPh sb="2" eb="3">
      <t>ヅキ</t>
    </rPh>
    <phoneticPr fontId="3"/>
  </si>
  <si>
    <t>初回＆随時のみ入力</t>
    <rPh sb="0" eb="2">
      <t>ショカイ</t>
    </rPh>
    <rPh sb="3" eb="5">
      <t>ズイジ</t>
    </rPh>
    <rPh sb="7" eb="9">
      <t>ニュウリョク</t>
    </rPh>
    <phoneticPr fontId="3"/>
  </si>
  <si>
    <t>登録番号</t>
    <rPh sb="0" eb="2">
      <t>トウロク</t>
    </rPh>
    <rPh sb="2" eb="4">
      <t>バンゴウ</t>
    </rPh>
    <phoneticPr fontId="3"/>
  </si>
  <si>
    <t>利用年</t>
    <rPh sb="0" eb="2">
      <t>リヨウ</t>
    </rPh>
    <rPh sb="2" eb="3">
      <t>ネン</t>
    </rPh>
    <phoneticPr fontId="3"/>
  </si>
  <si>
    <t>サービス提供者氏名</t>
    <rPh sb="4" eb="6">
      <t>テイキョウ</t>
    </rPh>
    <rPh sb="6" eb="7">
      <t>シャ</t>
    </rPh>
    <rPh sb="7" eb="9">
      <t>シメイ</t>
    </rPh>
    <phoneticPr fontId="3"/>
  </si>
  <si>
    <t>利用月</t>
    <rPh sb="0" eb="2">
      <t>リヨウ</t>
    </rPh>
    <rPh sb="2" eb="3">
      <t>ツキ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</si>
  <si>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</si>
  <si>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</si>
  <si>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障害児補助単価</t>
    <rPh sb="0" eb="2">
      <t>ショウガイ</t>
    </rPh>
    <rPh sb="2" eb="3">
      <t>ジ</t>
    </rPh>
    <rPh sb="3" eb="5">
      <t>ホジョ</t>
    </rPh>
    <rPh sb="5" eb="7">
      <t>タンカ</t>
    </rPh>
    <phoneticPr fontId="3"/>
  </si>
  <si>
    <t>円</t>
    <rPh sb="0" eb="1">
      <t>エン</t>
    </rPh>
    <phoneticPr fontId="3"/>
  </si>
  <si>
    <t>時間</t>
    <rPh sb="0" eb="2">
      <t>ジカン</t>
    </rPh>
    <phoneticPr fontId="3"/>
  </si>
  <si>
    <t>利用料補助額</t>
    <rPh sb="0" eb="3">
      <t>リヨウリョウ</t>
    </rPh>
    <rPh sb="3" eb="5">
      <t>ホジョ</t>
    </rPh>
    <rPh sb="5" eb="6">
      <t>ガク</t>
    </rPh>
    <phoneticPr fontId="3"/>
  </si>
  <si>
    <t>障害児補助額</t>
    <rPh sb="0" eb="2">
      <t>ショウガイ</t>
    </rPh>
    <rPh sb="2" eb="3">
      <t>ジ</t>
    </rPh>
    <rPh sb="3" eb="5">
      <t>ホジョ</t>
    </rPh>
    <rPh sb="5" eb="6">
      <t>ガク</t>
    </rPh>
    <phoneticPr fontId="3"/>
  </si>
  <si>
    <t>合計</t>
    <rPh sb="0" eb="2">
      <t>ゴウケイ</t>
    </rPh>
    <phoneticPr fontId="3"/>
  </si>
  <si>
    <t>※合計時間数は上記サービス提供時間数に一致する。</t>
  </si>
  <si>
    <t>申 請 金 額（ ① ＋ ② ）</t>
    <rPh sb="0" eb="1">
      <t>サル</t>
    </rPh>
    <rPh sb="2" eb="3">
      <t>ショウ</t>
    </rPh>
    <rPh sb="4" eb="5">
      <t>キン</t>
    </rPh>
    <rPh sb="6" eb="7">
      <t>ガク</t>
    </rPh>
    <phoneticPr fontId="17"/>
  </si>
  <si>
    <t>・・・②</t>
  </si>
  <si>
    <t>・・・①</t>
  </si>
  <si>
    <t>年月日</t>
    <rPh sb="0" eb="3">
      <t>ネンガッピ</t>
    </rPh>
    <phoneticPr fontId="3"/>
  </si>
  <si>
    <t>(２)  職員数</t>
    <rPh sb="5" eb="7">
      <t>ショクイン</t>
    </rPh>
    <rPh sb="7" eb="8">
      <t>カズ</t>
    </rPh>
    <phoneticPr fontId="17"/>
  </si>
  <si>
    <t xml:space="preserve">人　(  常勤 </t>
    <rPh sb="0" eb="1">
      <t>ニン</t>
    </rPh>
    <phoneticPr fontId="3"/>
  </si>
  <si>
    <t>人  )</t>
  </si>
  <si>
    <t>から</t>
  </si>
  <si>
    <t>請求額</t>
    <rPh sb="0" eb="2">
      <t>セイキュウ</t>
    </rPh>
    <rPh sb="2" eb="3">
      <t>ガク</t>
    </rPh>
    <phoneticPr fontId="17"/>
  </si>
  <si>
    <t>②利用者名簿</t>
    <rPh sb="1" eb="4">
      <t>リヨウシャ</t>
    </rPh>
    <rPh sb="4" eb="6">
      <t>メイボ</t>
    </rPh>
    <phoneticPr fontId="3"/>
  </si>
  <si>
    <t>まで</t>
  </si>
  <si>
    <t>←各シートの青い部分だけを入力してください。</t>
  </si>
  <si>
    <t>集計表（市役所用）</t>
    <rPh sb="0" eb="3">
      <t>シュウケイヒョウ</t>
    </rPh>
    <rPh sb="4" eb="7">
      <t>シヤクショ</t>
    </rPh>
    <rPh sb="7" eb="8">
      <t>ヨウ</t>
    </rPh>
    <phoneticPr fontId="3"/>
  </si>
  <si>
    <t>①</t>
  </si>
  <si>
    <t>③</t>
  </si>
  <si>
    <t>⑤</t>
  </si>
  <si>
    <t>件数</t>
    <rPh sb="0" eb="2">
      <t>ケンスウ</t>
    </rPh>
    <phoneticPr fontId="3"/>
  </si>
  <si>
    <t>初回入力後、変更があった場合のみ入力。</t>
  </si>
  <si>
    <t>③入力シート</t>
    <rPh sb="1" eb="3">
      <t>ニュウリョク</t>
    </rPh>
    <phoneticPr fontId="3"/>
  </si>
  <si>
    <t>①団体情報</t>
    <rPh sb="1" eb="3">
      <t>ダンタイ</t>
    </rPh>
    <rPh sb="3" eb="5">
      <t>ジョウホウ</t>
    </rPh>
    <phoneticPr fontId="3"/>
  </si>
  <si>
    <t>毎月入力</t>
  </si>
  <si>
    <t>④第１号</t>
  </si>
  <si>
    <t>確認のみ</t>
  </si>
  <si>
    <t>印刷、押印して市へ郵送。１０日必着</t>
  </si>
  <si>
    <t>⑤別紙１</t>
  </si>
  <si>
    <t>⑥別紙２</t>
  </si>
  <si>
    <t>⑦請求書</t>
    <rPh sb="1" eb="4">
      <t>セイキュウショ</t>
    </rPh>
    <phoneticPr fontId="3"/>
  </si>
  <si>
    <t>←サービス提供月を選択</t>
    <rPh sb="5" eb="7">
      <t>テイキョウ</t>
    </rPh>
    <rPh sb="7" eb="8">
      <t>ツキ</t>
    </rPh>
    <rPh sb="9" eb="11">
      <t>センタク</t>
    </rPh>
    <phoneticPr fontId="3"/>
  </si>
  <si>
    <t>令和8年度</t>
  </si>
  <si>
    <t>https://apply.e-tumo.jp/city-kasukabe-saitama-u/offer/offerList_detail?tempSeq=120273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</si>
</sst>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#&quot;円&quot;"/>
    <numFmt numFmtId="177" formatCode="#&quot;人&quot;"/>
    <numFmt numFmtId="178" formatCode="0000000"/>
    <numFmt numFmtId="179" formatCode="h:mm;@"/>
    <numFmt numFmtId="180" formatCode="0000"/>
    <numFmt numFmtId="181" formatCode="#,##0.0;[Red]\-#,##0.0"/>
    <numFmt numFmtId="182" formatCode="[$-411]ggge&quot;年&quot;m&quot;月&quot;d&quot;日&quot;;@"/>
    <numFmt numFmtId="183" formatCode="#,##0_);[Red]\(#,##0\)"/>
    <numFmt numFmtId="184" formatCode="0_);[Red]\(0\)"/>
    <numFmt numFmtId="185" formatCode="0.0_ "/>
    <numFmt numFmtId="186" formatCode="#,##0_ ;[Red]\-#,##0\ "/>
  </numFmts>
  <fonts count="1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  <font>
      <u/>
      <sz val="11"/>
      <color indexed="12"/>
      <name val="游ゴシック"/>
      <family val="3"/>
      <scheme val="minor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6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14"/>
      <color auto="1"/>
      <name val="ＭＳ Ｐ明朝"/>
      <family val="1"/>
    </font>
    <font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0" fontId="0" fillId="2" borderId="0" xfId="0" applyFill="1"/>
    <xf numFmtId="38" fontId="0" fillId="2" borderId="0" xfId="4" applyFont="1" applyFill="1" applyAlignment="1"/>
    <xf numFmtId="0" fontId="0" fillId="2" borderId="0" xfId="0" applyFill="1" applyBorder="1"/>
    <xf numFmtId="0" fontId="4" fillId="2" borderId="1" xfId="0" applyFont="1" applyFill="1" applyBorder="1"/>
    <xf numFmtId="0" fontId="0" fillId="2" borderId="2" xfId="0" applyFill="1" applyBorder="1"/>
    <xf numFmtId="38" fontId="4" fillId="2" borderId="1" xfId="4" applyFont="1" applyFill="1" applyBorder="1" applyAlignment="1"/>
    <xf numFmtId="0" fontId="0" fillId="2" borderId="3" xfId="0" applyFill="1" applyBorder="1"/>
    <xf numFmtId="0" fontId="0" fillId="2" borderId="4" xfId="0" applyFill="1" applyBorder="1"/>
    <xf numFmtId="0" fontId="0" fillId="3" borderId="5" xfId="0" applyFill="1" applyBorder="1"/>
    <xf numFmtId="38" fontId="0" fillId="2" borderId="4" xfId="4" applyFont="1" applyFill="1" applyBorder="1" applyAlignment="1"/>
    <xf numFmtId="0" fontId="0" fillId="2" borderId="5" xfId="0" applyFill="1" applyBorder="1"/>
    <xf numFmtId="0" fontId="0" fillId="4" borderId="0" xfId="0" applyFont="1" applyFill="1" applyBorder="1"/>
    <xf numFmtId="0" fontId="5" fillId="4" borderId="0" xfId="0" applyFont="1" applyFill="1" applyBorder="1" applyAlignment="1">
      <alignment wrapText="1"/>
    </xf>
    <xf numFmtId="0" fontId="0" fillId="4" borderId="5" xfId="0" applyFill="1" applyBorder="1"/>
    <xf numFmtId="0" fontId="0" fillId="2" borderId="6" xfId="0" applyFill="1" applyBorder="1"/>
    <xf numFmtId="0" fontId="0" fillId="2" borderId="7" xfId="0" applyFill="1" applyBorder="1"/>
    <xf numFmtId="38" fontId="0" fillId="2" borderId="6" xfId="4" applyFont="1" applyFill="1" applyBorder="1" applyAlignment="1"/>
    <xf numFmtId="0" fontId="0" fillId="2" borderId="8" xfId="0" applyFill="1" applyBorder="1"/>
    <xf numFmtId="0" fontId="0" fillId="4" borderId="8" xfId="0" applyFont="1" applyFill="1" applyBorder="1"/>
    <xf numFmtId="0" fontId="5" fillId="4" borderId="8" xfId="0" applyFont="1" applyFill="1" applyBorder="1" applyAlignment="1">
      <alignment wrapText="1"/>
    </xf>
    <xf numFmtId="0" fontId="6" fillId="0" borderId="0" xfId="0" applyFont="1"/>
    <xf numFmtId="0" fontId="6" fillId="0" borderId="9" xfId="0" applyFont="1" applyBorder="1"/>
    <xf numFmtId="0" fontId="6" fillId="3" borderId="9" xfId="0" applyFont="1" applyFill="1" applyBorder="1" applyAlignment="1">
      <alignment horizontal="center"/>
    </xf>
    <xf numFmtId="176" fontId="6" fillId="3" borderId="9" xfId="0" applyNumberFormat="1" applyFont="1" applyFill="1" applyBorder="1" applyAlignment="1">
      <alignment horizontal="center"/>
    </xf>
    <xf numFmtId="177" fontId="6" fillId="3" borderId="9" xfId="0" applyNumberFormat="1" applyFont="1" applyFill="1" applyBorder="1" applyAlignment="1">
      <alignment horizontal="center"/>
    </xf>
    <xf numFmtId="178" fontId="6" fillId="3" borderId="9" xfId="0" applyNumberFormat="1" applyFont="1" applyFill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shrinkToFit="1"/>
    </xf>
    <xf numFmtId="0" fontId="7" fillId="0" borderId="0" xfId="0" applyFont="1" applyProtection="1"/>
    <xf numFmtId="38" fontId="7" fillId="0" borderId="0" xfId="4" applyFont="1" applyAlignment="1" applyProtection="1"/>
    <xf numFmtId="0" fontId="7" fillId="0" borderId="0" xfId="0" applyFont="1" applyAlignment="1" applyProtection="1">
      <alignment horizontal="right"/>
    </xf>
    <xf numFmtId="179" fontId="7" fillId="0" borderId="0" xfId="0" applyNumberFormat="1" applyFont="1" applyProtection="1"/>
    <xf numFmtId="0" fontId="7" fillId="0" borderId="0" xfId="0" applyFont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center" vertical="center" shrinkToFit="1"/>
    </xf>
    <xf numFmtId="0" fontId="7" fillId="6" borderId="9" xfId="0" applyFont="1" applyFill="1" applyBorder="1" applyAlignment="1" applyProtection="1">
      <alignment horizontal="center" vertical="center" shrinkToFit="1"/>
    </xf>
    <xf numFmtId="0" fontId="7" fillId="7" borderId="9" xfId="0" applyFont="1" applyFill="1" applyBorder="1" applyAlignment="1" applyProtection="1">
      <alignment horizontal="center" shrinkToFit="1"/>
    </xf>
    <xf numFmtId="0" fontId="9" fillId="3" borderId="0" xfId="0" applyFont="1" applyFill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center"/>
    </xf>
    <xf numFmtId="0" fontId="10" fillId="8" borderId="0" xfId="0" applyFont="1" applyFill="1" applyAlignment="1" applyProtection="1">
      <alignment horizontal="left" vertical="center"/>
    </xf>
    <xf numFmtId="0" fontId="7" fillId="8" borderId="0" xfId="0" applyFont="1" applyFill="1" applyAlignment="1" applyProtection="1">
      <alignment horizontal="center"/>
    </xf>
    <xf numFmtId="180" fontId="7" fillId="3" borderId="9" xfId="0" applyNumberFormat="1" applyFont="1" applyFill="1" applyBorder="1" applyAlignment="1" applyProtection="1">
      <alignment horizontal="center"/>
      <protection locked="0"/>
    </xf>
    <xf numFmtId="181" fontId="7" fillId="7" borderId="0" xfId="4" applyNumberFormat="1" applyFont="1" applyFill="1" applyAlignment="1" applyProtection="1"/>
    <xf numFmtId="0" fontId="7" fillId="6" borderId="9" xfId="0" applyFont="1" applyFill="1" applyBorder="1" applyAlignment="1" applyProtection="1">
      <alignment vertical="center"/>
    </xf>
    <xf numFmtId="0" fontId="7" fillId="7" borderId="9" xfId="0" applyFont="1" applyFill="1" applyBorder="1" applyProtection="1"/>
    <xf numFmtId="181" fontId="7" fillId="0" borderId="0" xfId="4" applyNumberFormat="1" applyFont="1" applyFill="1" applyAlignment="1" applyProtection="1"/>
    <xf numFmtId="0" fontId="7" fillId="3" borderId="9" xfId="0" applyFont="1" applyFill="1" applyBorder="1" applyProtection="1">
      <protection locked="0"/>
    </xf>
    <xf numFmtId="181" fontId="7" fillId="0" borderId="0" xfId="4" applyNumberFormat="1" applyFont="1" applyFill="1" applyAlignment="1" applyProtection="1">
      <alignment horizontal="center"/>
    </xf>
    <xf numFmtId="0" fontId="7" fillId="7" borderId="0" xfId="0" applyFont="1" applyFill="1" applyProtection="1"/>
    <xf numFmtId="38" fontId="7" fillId="7" borderId="0" xfId="4" applyFont="1" applyFill="1" applyAlignment="1" applyProtection="1"/>
    <xf numFmtId="0" fontId="7" fillId="7" borderId="0" xfId="0" applyFont="1" applyFill="1" applyAlignment="1" applyProtection="1">
      <alignment horizontal="right"/>
    </xf>
    <xf numFmtId="179" fontId="7" fillId="7" borderId="0" xfId="0" applyNumberFormat="1" applyFont="1" applyFill="1" applyProtection="1"/>
    <xf numFmtId="0" fontId="7" fillId="7" borderId="0" xfId="0" applyFont="1" applyFill="1" applyAlignment="1" applyProtection="1">
      <alignment horizontal="center"/>
    </xf>
    <xf numFmtId="49" fontId="11" fillId="0" borderId="0" xfId="2" applyNumberFormat="1" applyFont="1" applyFill="1" applyAlignment="1">
      <alignment vertical="center"/>
    </xf>
    <xf numFmtId="49" fontId="12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49" fontId="11" fillId="0" borderId="0" xfId="2" applyNumberFormat="1" applyFont="1" applyFill="1" applyAlignment="1">
      <alignment horizontal="center" vertical="center"/>
    </xf>
    <xf numFmtId="182" fontId="11" fillId="0" borderId="0" xfId="2" applyNumberFormat="1" applyFont="1" applyFill="1" applyAlignment="1">
      <alignment vertical="center"/>
    </xf>
    <xf numFmtId="0" fontId="11" fillId="0" borderId="0" xfId="2" applyNumberFormat="1" applyFont="1" applyFill="1" applyAlignment="1">
      <alignment horizontal="left" vertical="center"/>
    </xf>
    <xf numFmtId="49" fontId="11" fillId="0" borderId="0" xfId="2" applyNumberFormat="1" applyFont="1" applyFill="1" applyAlignment="1">
      <alignment horizontal="distributed" vertical="center"/>
    </xf>
    <xf numFmtId="0" fontId="12" fillId="0" borderId="0" xfId="2" applyFont="1" applyFill="1" applyAlignment="1">
      <alignment horizontal="distributed" vertical="center"/>
    </xf>
    <xf numFmtId="49" fontId="11" fillId="0" borderId="0" xfId="2" applyNumberFormat="1" applyFont="1" applyFill="1" applyAlignment="1">
      <alignment horizontal="center" vertical="center" shrinkToFit="1"/>
    </xf>
    <xf numFmtId="0" fontId="11" fillId="0" borderId="0" xfId="2" applyNumberFormat="1" applyFont="1" applyFill="1" applyAlignment="1">
      <alignment horizontal="center" vertical="center" shrinkToFit="1"/>
    </xf>
    <xf numFmtId="0" fontId="12" fillId="0" borderId="0" xfId="2" applyFont="1" applyFill="1" applyAlignment="1">
      <alignment horizontal="center" vertical="center" shrinkToFit="1"/>
    </xf>
    <xf numFmtId="49" fontId="11" fillId="0" borderId="5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Alignment="1">
      <alignment horizontal="center" vertical="center"/>
    </xf>
    <xf numFmtId="183" fontId="11" fillId="0" borderId="5" xfId="2" applyNumberFormat="1" applyFont="1" applyFill="1" applyBorder="1" applyAlignment="1">
      <alignment horizontal="center" vertical="center"/>
    </xf>
    <xf numFmtId="49" fontId="11" fillId="0" borderId="5" xfId="2" applyNumberFormat="1" applyFont="1" applyFill="1" applyBorder="1" applyAlignment="1">
      <alignment horizontal="right" vertical="center"/>
    </xf>
    <xf numFmtId="0" fontId="11" fillId="0" borderId="0" xfId="2" applyNumberFormat="1" applyFont="1" applyFill="1" applyAlignment="1">
      <alignment horizontal="right" vertical="center"/>
    </xf>
    <xf numFmtId="184" fontId="11" fillId="0" borderId="0" xfId="2" applyNumberFormat="1" applyFont="1" applyFill="1" applyAlignment="1">
      <alignment vertical="center"/>
    </xf>
    <xf numFmtId="0" fontId="12" fillId="0" borderId="0" xfId="2" applyFont="1" applyFill="1" applyAlignment="1">
      <alignment horizontal="center" vertical="center"/>
    </xf>
    <xf numFmtId="0" fontId="11" fillId="0" borderId="10" xfId="2" applyFont="1" applyFill="1" applyBorder="1" applyAlignment="1">
      <alignment horizontal="left" vertical="center" indent="2"/>
    </xf>
    <xf numFmtId="0" fontId="11" fillId="0" borderId="1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vertical="center"/>
    </xf>
    <xf numFmtId="0" fontId="11" fillId="0" borderId="11" xfId="2" applyFont="1" applyFill="1" applyBorder="1" applyAlignment="1">
      <alignment horizontal="right" vertical="center"/>
    </xf>
    <xf numFmtId="0" fontId="11" fillId="0" borderId="12" xfId="2" applyFont="1" applyFill="1" applyBorder="1" applyAlignment="1">
      <alignment vertical="center"/>
    </xf>
    <xf numFmtId="0" fontId="11" fillId="0" borderId="12" xfId="2" applyFont="1" applyFill="1" applyBorder="1" applyAlignment="1">
      <alignment horizontal="center" vertical="center"/>
    </xf>
    <xf numFmtId="49" fontId="11" fillId="0" borderId="0" xfId="2" applyNumberFormat="1" applyFont="1" applyFill="1" applyAlignment="1">
      <alignment horizontal="centerContinuous" vertical="center"/>
    </xf>
    <xf numFmtId="49" fontId="11" fillId="0" borderId="0" xfId="2" applyNumberFormat="1" applyFont="1" applyFill="1" applyBorder="1" applyAlignment="1">
      <alignment vertical="center"/>
    </xf>
    <xf numFmtId="49" fontId="13" fillId="0" borderId="5" xfId="2" applyNumberFormat="1" applyFont="1" applyFill="1" applyBorder="1" applyAlignment="1">
      <alignment horizontal="right" vertical="center"/>
    </xf>
    <xf numFmtId="49" fontId="13" fillId="0" borderId="13" xfId="2" applyNumberFormat="1" applyFont="1" applyFill="1" applyBorder="1" applyAlignment="1">
      <alignment horizontal="centerContinuous" vertical="center"/>
    </xf>
    <xf numFmtId="0" fontId="13" fillId="0" borderId="10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Alignment="1">
      <alignment horizontal="right" vertical="center"/>
    </xf>
    <xf numFmtId="49" fontId="11" fillId="0" borderId="0" xfId="2" applyNumberFormat="1" applyFont="1" applyFill="1" applyAlignment="1">
      <alignment horizontal="left" vertical="center"/>
    </xf>
    <xf numFmtId="38" fontId="11" fillId="0" borderId="10" xfId="4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right" vertical="center"/>
    </xf>
    <xf numFmtId="49" fontId="11" fillId="0" borderId="0" xfId="2" applyNumberFormat="1" applyFont="1" applyFill="1" applyBorder="1" applyAlignment="1">
      <alignment horizontal="centerContinuous" vertical="center"/>
    </xf>
    <xf numFmtId="49" fontId="11" fillId="0" borderId="9" xfId="2" applyNumberFormat="1" applyFont="1" applyFill="1" applyBorder="1" applyAlignment="1">
      <alignment horizontal="centerContinuous" vertical="center"/>
    </xf>
    <xf numFmtId="49" fontId="11" fillId="0" borderId="0" xfId="2" applyNumberFormat="1" applyFont="1" applyFill="1" applyBorder="1" applyAlignment="1">
      <alignment horizontal="center" vertical="center"/>
    </xf>
    <xf numFmtId="49" fontId="11" fillId="0" borderId="10" xfId="2" applyNumberFormat="1" applyFont="1" applyFill="1" applyBorder="1" applyAlignment="1">
      <alignment horizontal="centerContinuous" vertical="center"/>
    </xf>
    <xf numFmtId="49" fontId="13" fillId="0" borderId="13" xfId="2" applyNumberFormat="1" applyFont="1" applyFill="1" applyBorder="1" applyAlignment="1">
      <alignment horizontal="centerContinuous" vertical="center" shrinkToFit="1"/>
    </xf>
    <xf numFmtId="0" fontId="13" fillId="0" borderId="11" xfId="2" applyNumberFormat="1" applyFont="1" applyFill="1" applyBorder="1" applyAlignment="1">
      <alignment horizontal="center" vertical="center"/>
    </xf>
    <xf numFmtId="38" fontId="11" fillId="0" borderId="11" xfId="4" applyFont="1" applyFill="1" applyBorder="1" applyAlignment="1">
      <alignment horizontal="center" vertical="center"/>
    </xf>
    <xf numFmtId="49" fontId="11" fillId="0" borderId="11" xfId="2" applyNumberFormat="1" applyFont="1" applyFill="1" applyBorder="1" applyAlignment="1">
      <alignment horizontal="centerContinuous" vertical="center"/>
    </xf>
    <xf numFmtId="49" fontId="14" fillId="0" borderId="0" xfId="2" applyNumberFormat="1" applyFont="1" applyFill="1" applyBorder="1" applyAlignment="1">
      <alignment horizontal="right" vertical="center"/>
    </xf>
    <xf numFmtId="0" fontId="13" fillId="0" borderId="12" xfId="2" applyNumberFormat="1" applyFont="1" applyFill="1" applyBorder="1" applyAlignment="1">
      <alignment horizontal="center" vertical="center"/>
    </xf>
    <xf numFmtId="0" fontId="13" fillId="0" borderId="10" xfId="2" applyNumberFormat="1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vertical="center"/>
    </xf>
    <xf numFmtId="0" fontId="13" fillId="0" borderId="11" xfId="2" applyNumberFormat="1" applyFont="1" applyFill="1" applyBorder="1" applyAlignment="1">
      <alignment horizontal="center" vertical="center" shrinkToFit="1"/>
    </xf>
    <xf numFmtId="49" fontId="11" fillId="0" borderId="5" xfId="2" applyNumberFormat="1" applyFont="1" applyFill="1" applyBorder="1" applyAlignment="1">
      <alignment horizontal="centerContinuous" vertical="center"/>
    </xf>
    <xf numFmtId="0" fontId="11" fillId="0" borderId="10" xfId="2" applyNumberFormat="1" applyFont="1" applyFill="1" applyBorder="1" applyAlignment="1">
      <alignment horizontal="center" vertical="center"/>
    </xf>
    <xf numFmtId="0" fontId="11" fillId="0" borderId="11" xfId="2" applyNumberFormat="1" applyFont="1" applyFill="1" applyBorder="1" applyAlignment="1">
      <alignment horizontal="center" vertical="center"/>
    </xf>
    <xf numFmtId="0" fontId="13" fillId="0" borderId="12" xfId="2" applyNumberFormat="1" applyFont="1" applyFill="1" applyBorder="1" applyAlignment="1">
      <alignment horizontal="center" vertical="center" shrinkToFit="1"/>
    </xf>
    <xf numFmtId="49" fontId="11" fillId="0" borderId="12" xfId="2" applyNumberFormat="1" applyFont="1" applyFill="1" applyBorder="1" applyAlignment="1">
      <alignment horizontal="right" vertical="center"/>
    </xf>
    <xf numFmtId="49" fontId="13" fillId="0" borderId="10" xfId="2" applyNumberFormat="1" applyFont="1" applyFill="1" applyBorder="1" applyAlignment="1">
      <alignment horizontal="center" vertical="center"/>
    </xf>
    <xf numFmtId="185" fontId="11" fillId="0" borderId="10" xfId="2" applyNumberFormat="1" applyFont="1" applyFill="1" applyBorder="1" applyAlignment="1">
      <alignment horizontal="center" vertical="center"/>
    </xf>
    <xf numFmtId="49" fontId="13" fillId="0" borderId="11" xfId="2" applyNumberFormat="1" applyFont="1" applyFill="1" applyBorder="1" applyAlignment="1">
      <alignment horizontal="center" vertical="center"/>
    </xf>
    <xf numFmtId="185" fontId="11" fillId="0" borderId="11" xfId="2" applyNumberFormat="1" applyFont="1" applyFill="1" applyBorder="1" applyAlignment="1">
      <alignment horizontal="center" vertical="center"/>
    </xf>
    <xf numFmtId="49" fontId="11" fillId="0" borderId="12" xfId="2" applyNumberFormat="1" applyFont="1" applyFill="1" applyBorder="1" applyAlignment="1">
      <alignment horizontal="centerContinuous" vertical="center"/>
    </xf>
    <xf numFmtId="49" fontId="13" fillId="0" borderId="12" xfId="2" applyNumberFormat="1" applyFont="1" applyFill="1" applyBorder="1" applyAlignment="1">
      <alignment horizontal="center" vertical="center"/>
    </xf>
    <xf numFmtId="179" fontId="13" fillId="0" borderId="10" xfId="2" applyNumberFormat="1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179" fontId="13" fillId="0" borderId="11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Continuous" vertical="center"/>
    </xf>
    <xf numFmtId="179" fontId="13" fillId="0" borderId="12" xfId="2" applyNumberFormat="1" applyFont="1" applyFill="1" applyBorder="1" applyAlignment="1">
      <alignment horizontal="center" vertical="center"/>
    </xf>
    <xf numFmtId="183" fontId="14" fillId="0" borderId="5" xfId="2" applyNumberFormat="1" applyFont="1" applyFill="1" applyBorder="1" applyAlignment="1">
      <alignment horizontal="center" vertical="center"/>
    </xf>
    <xf numFmtId="49" fontId="11" fillId="0" borderId="13" xfId="2" applyNumberFormat="1" applyFont="1" applyFill="1" applyBorder="1" applyAlignment="1">
      <alignment horizontal="centerContinuous" vertical="center"/>
    </xf>
    <xf numFmtId="186" fontId="11" fillId="0" borderId="10" xfId="4" applyNumberFormat="1" applyFont="1" applyFill="1" applyBorder="1" applyAlignment="1">
      <alignment horizontal="center" vertical="center"/>
    </xf>
    <xf numFmtId="49" fontId="13" fillId="0" borderId="7" xfId="2" applyNumberFormat="1" applyFont="1" applyFill="1" applyBorder="1" applyAlignment="1">
      <alignment horizontal="right" vertical="center"/>
    </xf>
    <xf numFmtId="186" fontId="11" fillId="0" borderId="11" xfId="4" applyNumberFormat="1" applyFont="1" applyFill="1" applyBorder="1" applyAlignment="1">
      <alignment horizontal="center" vertical="center"/>
    </xf>
    <xf numFmtId="185" fontId="13" fillId="0" borderId="10" xfId="2" applyNumberFormat="1" applyFont="1" applyFill="1" applyBorder="1" applyAlignment="1">
      <alignment vertical="center" shrinkToFit="1"/>
    </xf>
    <xf numFmtId="185" fontId="13" fillId="0" borderId="11" xfId="2" applyNumberFormat="1" applyFont="1" applyFill="1" applyBorder="1" applyAlignment="1">
      <alignment vertical="center" shrinkToFit="1"/>
    </xf>
    <xf numFmtId="183" fontId="11" fillId="0" borderId="10" xfId="2" applyNumberFormat="1" applyFont="1" applyFill="1" applyBorder="1" applyAlignment="1">
      <alignment horizontal="center" vertical="center"/>
    </xf>
    <xf numFmtId="183" fontId="11" fillId="0" borderId="11" xfId="2" applyNumberFormat="1" applyFont="1" applyFill="1" applyBorder="1" applyAlignment="1">
      <alignment horizontal="center" vertical="center"/>
    </xf>
    <xf numFmtId="49" fontId="16" fillId="0" borderId="2" xfId="2" applyNumberFormat="1" applyFont="1" applyFill="1" applyBorder="1" applyAlignment="1">
      <alignment horizontal="left" vertical="center" shrinkToFit="1"/>
    </xf>
    <xf numFmtId="0" fontId="13" fillId="0" borderId="10" xfId="2" applyNumberFormat="1" applyFont="1" applyFill="1" applyBorder="1" applyAlignment="1">
      <alignment horizontal="left" vertical="center" shrinkToFit="1"/>
    </xf>
    <xf numFmtId="49" fontId="16" fillId="0" borderId="5" xfId="2" applyNumberFormat="1" applyFont="1" applyFill="1" applyBorder="1" applyAlignment="1">
      <alignment horizontal="left" vertical="center" shrinkToFit="1"/>
    </xf>
    <xf numFmtId="0" fontId="13" fillId="0" borderId="11" xfId="2" applyNumberFormat="1" applyFont="1" applyFill="1" applyBorder="1" applyAlignment="1">
      <alignment horizontal="left" vertical="center" shrinkToFit="1"/>
    </xf>
    <xf numFmtId="49" fontId="14" fillId="0" borderId="0" xfId="2" applyNumberFormat="1" applyFont="1" applyFill="1" applyAlignment="1">
      <alignment horizontal="center" vertical="center"/>
    </xf>
    <xf numFmtId="0" fontId="13" fillId="0" borderId="12" xfId="2" applyNumberFormat="1" applyFont="1" applyFill="1" applyBorder="1" applyAlignment="1">
      <alignment horizontal="left" vertical="center" shrinkToFit="1"/>
    </xf>
    <xf numFmtId="49" fontId="13" fillId="0" borderId="9" xfId="2" applyNumberFormat="1" applyFont="1" applyFill="1" applyBorder="1" applyAlignment="1">
      <alignment horizontal="centerContinuous" vertical="center" shrinkToFit="1"/>
    </xf>
    <xf numFmtId="49" fontId="11" fillId="0" borderId="9" xfId="2" applyNumberFormat="1" applyFont="1" applyFill="1" applyBorder="1" applyAlignment="1">
      <alignment horizontal="centerContinuous" vertical="center" shrinkToFit="1"/>
    </xf>
    <xf numFmtId="49" fontId="11" fillId="0" borderId="0" xfId="2" applyNumberFormat="1" applyFont="1" applyAlignment="1">
      <alignment horizontal="right" vertical="center" indent="2"/>
    </xf>
    <xf numFmtId="0" fontId="11" fillId="0" borderId="0" xfId="2" applyNumberFormat="1" applyFont="1" applyAlignment="1">
      <alignment horizontal="left" vertical="center" indent="1"/>
    </xf>
    <xf numFmtId="49" fontId="11" fillId="0" borderId="5" xfId="2" applyNumberFormat="1" applyFont="1" applyBorder="1" applyAlignment="1">
      <alignment horizontal="distributed" vertical="center"/>
    </xf>
    <xf numFmtId="49" fontId="11" fillId="0" borderId="4" xfId="2" applyNumberFormat="1" applyFont="1" applyBorder="1" applyAlignment="1">
      <alignment horizontal="distributed" vertical="center"/>
    </xf>
    <xf numFmtId="49" fontId="11" fillId="0" borderId="11" xfId="2" applyNumberFormat="1" applyFont="1" applyBorder="1" applyAlignment="1">
      <alignment horizontal="distributed" vertical="center"/>
    </xf>
    <xf numFmtId="0" fontId="12" fillId="0" borderId="4" xfId="2" applyFont="1" applyBorder="1" applyAlignment="1">
      <alignment horizontal="distributed" vertical="center"/>
    </xf>
    <xf numFmtId="0" fontId="12" fillId="0" borderId="11" xfId="2" applyFont="1" applyBorder="1" applyAlignment="1">
      <alignment horizontal="distributed" vertical="center"/>
    </xf>
    <xf numFmtId="183" fontId="11" fillId="0" borderId="0" xfId="2" applyNumberFormat="1" applyFont="1" applyFill="1" applyBorder="1" applyAlignment="1">
      <alignment vertical="center" shrinkToFit="1"/>
    </xf>
    <xf numFmtId="0" fontId="11" fillId="0" borderId="11" xfId="2" applyNumberFormat="1" applyFont="1" applyFill="1" applyBorder="1" applyAlignment="1">
      <alignment horizontal="center" vertical="center" shrinkToFit="1"/>
    </xf>
    <xf numFmtId="178" fontId="11" fillId="0" borderId="4" xfId="2" applyNumberFormat="1" applyFont="1" applyFill="1" applyBorder="1" applyAlignment="1">
      <alignment horizontal="center" vertical="center" shrinkToFit="1"/>
    </xf>
    <xf numFmtId="183" fontId="11" fillId="0" borderId="0" xfId="2" applyNumberFormat="1" applyFont="1" applyFill="1" applyBorder="1" applyAlignment="1">
      <alignment horizontal="center" vertical="center" shrinkToFit="1"/>
    </xf>
    <xf numFmtId="183" fontId="11" fillId="0" borderId="5" xfId="2" applyNumberFormat="1" applyFont="1" applyFill="1" applyBorder="1" applyAlignment="1">
      <alignment horizontal="center" vertical="center" shrinkToFit="1"/>
    </xf>
    <xf numFmtId="183" fontId="11" fillId="0" borderId="5" xfId="2" applyNumberFormat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185" fontId="6" fillId="9" borderId="0" xfId="0" applyNumberFormat="1" applyFont="1" applyFill="1" applyAlignment="1">
      <alignment horizontal="center"/>
    </xf>
    <xf numFmtId="185" fontId="6" fillId="0" borderId="0" xfId="0" applyNumberFormat="1" applyFont="1" applyAlignment="1">
      <alignment horizontal="center"/>
    </xf>
  </cellXfs>
  <cellStyles count="5">
    <cellStyle name="桁区切り 2" xfId="1"/>
    <cellStyle name="標準" xfId="0" builtinId="0"/>
    <cellStyle name="標準 2" xfId="2"/>
    <cellStyle name="標準 3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apply.e-tumo.jp/city-kasukabe-saitama-u/offer/offerList_detail?tempSeq=120273" TargetMode="Externa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9"/>
  <sheetViews>
    <sheetView tabSelected="1" workbookViewId="0">
      <selection activeCell="N17" sqref="N17"/>
    </sheetView>
  </sheetViews>
  <sheetFormatPr defaultRowHeight="18"/>
  <cols>
    <col min="1" max="1" width="3.25" style="1" customWidth="1"/>
    <col min="2" max="2" width="2.75" style="1" customWidth="1"/>
    <col min="3" max="3" width="15.625" style="1" customWidth="1"/>
    <col min="4" max="5" width="9" style="1" customWidth="1"/>
    <col min="6" max="6" width="9.5" style="1" customWidth="1"/>
    <col min="7" max="7" width="10.375" style="1" customWidth="1"/>
    <col min="8" max="8" width="7.75" style="1" customWidth="1"/>
    <col min="9" max="16384" width="9" style="1" customWidth="1"/>
  </cols>
  <sheetData>
    <row r="1" spans="1:8">
      <c r="A1" s="1" t="s">
        <v>97</v>
      </c>
      <c r="B1" s="3"/>
      <c r="C1" s="3"/>
      <c r="D1" s="3"/>
      <c r="E1" s="3"/>
      <c r="F1" s="3"/>
      <c r="G1" s="3"/>
      <c r="H1" s="3"/>
    </row>
    <row r="2" spans="1:8" ht="18" customHeight="1">
      <c r="B2" s="4" t="s">
        <v>40</v>
      </c>
      <c r="C2" s="8"/>
      <c r="D2" s="8"/>
      <c r="E2" s="8"/>
      <c r="F2" s="8"/>
      <c r="G2" s="8"/>
      <c r="H2" s="15"/>
    </row>
    <row r="3" spans="1:8">
      <c r="B3" s="5"/>
      <c r="C3" s="9"/>
      <c r="D3" s="11" t="s">
        <v>141</v>
      </c>
      <c r="E3" s="11"/>
      <c r="F3" s="11"/>
      <c r="G3" s="11"/>
      <c r="H3" s="16"/>
    </row>
    <row r="5" spans="1:8" s="2" customFormat="1">
      <c r="B5" s="6" t="s">
        <v>116</v>
      </c>
      <c r="C5" s="10"/>
      <c r="D5" s="10"/>
      <c r="E5" s="10"/>
      <c r="F5" s="10"/>
      <c r="G5" s="10"/>
      <c r="H5" s="17"/>
    </row>
    <row r="6" spans="1:8">
      <c r="B6" s="7"/>
      <c r="C6" s="3" t="s">
        <v>149</v>
      </c>
      <c r="D6" s="12" t="s">
        <v>147</v>
      </c>
      <c r="E6" s="12"/>
      <c r="F6" s="12"/>
      <c r="G6" s="12"/>
      <c r="H6" s="18"/>
    </row>
    <row r="7" spans="1:8">
      <c r="B7" s="5"/>
      <c r="C7" s="11" t="s">
        <v>139</v>
      </c>
      <c r="D7" s="14" t="s">
        <v>147</v>
      </c>
      <c r="E7" s="14"/>
      <c r="F7" s="14"/>
      <c r="G7" s="14"/>
      <c r="H7" s="16"/>
    </row>
    <row r="9" spans="1:8">
      <c r="B9" s="4" t="s">
        <v>6</v>
      </c>
      <c r="C9" s="8"/>
      <c r="D9" s="8"/>
      <c r="E9" s="8"/>
      <c r="F9" s="8"/>
      <c r="G9" s="8"/>
      <c r="H9" s="15"/>
    </row>
    <row r="10" spans="1:8">
      <c r="B10" s="7"/>
      <c r="C10" s="3" t="s">
        <v>148</v>
      </c>
      <c r="D10" s="12" t="s">
        <v>150</v>
      </c>
      <c r="E10" s="3"/>
      <c r="F10" s="3"/>
      <c r="G10" s="3"/>
      <c r="H10" s="18"/>
    </row>
    <row r="11" spans="1:8">
      <c r="B11" s="7"/>
      <c r="C11" s="3" t="s">
        <v>151</v>
      </c>
      <c r="D11" s="12" t="s">
        <v>152</v>
      </c>
      <c r="E11" s="3"/>
      <c r="F11" s="3"/>
      <c r="G11" s="3"/>
      <c r="H11" s="18"/>
    </row>
    <row r="12" spans="1:8">
      <c r="B12" s="7"/>
      <c r="C12" s="3" t="s">
        <v>154</v>
      </c>
      <c r="D12" s="12" t="s">
        <v>152</v>
      </c>
      <c r="E12" s="3"/>
      <c r="F12" s="3"/>
      <c r="G12" s="3"/>
      <c r="H12" s="18"/>
    </row>
    <row r="13" spans="1:8">
      <c r="B13" s="7"/>
      <c r="C13" s="3" t="s">
        <v>155</v>
      </c>
      <c r="D13" s="12" t="s">
        <v>152</v>
      </c>
      <c r="E13" s="3"/>
      <c r="F13" s="3"/>
      <c r="G13" s="3"/>
      <c r="H13" s="18"/>
    </row>
    <row r="14" spans="1:8">
      <c r="B14" s="7"/>
      <c r="C14" s="3" t="s">
        <v>156</v>
      </c>
      <c r="D14" s="12" t="s">
        <v>153</v>
      </c>
      <c r="E14" s="12"/>
      <c r="F14" s="12"/>
      <c r="G14" s="12"/>
      <c r="H14" s="18"/>
    </row>
    <row r="15" spans="1:8">
      <c r="B15" s="7"/>
      <c r="C15" s="3"/>
      <c r="D15" s="3"/>
      <c r="E15" s="3"/>
      <c r="F15" s="3"/>
      <c r="G15" s="3"/>
      <c r="H15" s="18"/>
    </row>
    <row r="16" spans="1:8">
      <c r="B16" s="7"/>
      <c r="C16" s="12" t="s">
        <v>27</v>
      </c>
      <c r="D16" s="12"/>
      <c r="E16" s="12"/>
      <c r="F16" s="12"/>
      <c r="G16" s="12"/>
      <c r="H16" s="19"/>
    </row>
    <row r="17" spans="2:8">
      <c r="B17" s="7"/>
      <c r="C17" s="13" t="s">
        <v>159</v>
      </c>
      <c r="D17" s="13"/>
      <c r="E17" s="13"/>
      <c r="F17" s="13"/>
      <c r="G17" s="13"/>
      <c r="H17" s="20"/>
    </row>
    <row r="18" spans="2:8">
      <c r="B18" s="7"/>
      <c r="C18" s="13"/>
      <c r="D18" s="13"/>
      <c r="E18" s="13"/>
      <c r="F18" s="13"/>
      <c r="G18" s="13"/>
      <c r="H18" s="20"/>
    </row>
    <row r="19" spans="2:8">
      <c r="B19" s="5"/>
      <c r="C19" s="11"/>
      <c r="D19" s="11"/>
      <c r="E19" s="11"/>
      <c r="F19" s="11"/>
      <c r="G19" s="11"/>
      <c r="H19" s="16"/>
    </row>
  </sheetData>
  <mergeCells count="1">
    <mergeCell ref="C17:H18"/>
  </mergeCells>
  <phoneticPr fontId="3"/>
  <hyperlinks>
    <hyperlink ref="C17" r:id="rId1"/>
  </hyperlinks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7"/>
  <sheetViews>
    <sheetView workbookViewId="0">
      <selection activeCell="E2" sqref="E2"/>
    </sheetView>
  </sheetViews>
  <sheetFormatPr defaultRowHeight="12"/>
  <cols>
    <col min="1" max="1" width="17.625" style="21" customWidth="1"/>
    <col min="2" max="3" width="12.75" style="21" customWidth="1"/>
    <col min="4" max="4" width="7.625" style="21" customWidth="1"/>
    <col min="5" max="5" width="6.875" style="21" customWidth="1"/>
    <col min="6" max="16384" width="9" style="21" customWidth="1"/>
  </cols>
  <sheetData>
    <row r="1" spans="1:3" ht="16.5" customHeight="1">
      <c r="A1" s="22" t="s">
        <v>58</v>
      </c>
      <c r="B1" s="23" t="s">
        <v>158</v>
      </c>
      <c r="C1" s="23"/>
    </row>
    <row r="2" spans="1:3" ht="16.5" customHeight="1">
      <c r="A2" s="22" t="s">
        <v>59</v>
      </c>
      <c r="B2" s="23"/>
      <c r="C2" s="23"/>
    </row>
    <row r="3" spans="1:3" ht="16.5" customHeight="1">
      <c r="A3" s="22" t="s">
        <v>16</v>
      </c>
      <c r="B3" s="23"/>
      <c r="C3" s="23"/>
    </row>
    <row r="4" spans="1:3" ht="16.5" customHeight="1">
      <c r="A4" s="22" t="s">
        <v>64</v>
      </c>
      <c r="B4" s="23"/>
      <c r="C4" s="23"/>
    </row>
    <row r="5" spans="1:3" ht="16.5" customHeight="1">
      <c r="A5" s="22" t="s">
        <v>60</v>
      </c>
      <c r="B5" s="24"/>
      <c r="C5" s="24"/>
    </row>
    <row r="6" spans="1:3" ht="16.5" customHeight="1">
      <c r="A6" s="22" t="s">
        <v>20</v>
      </c>
      <c r="B6" s="25"/>
      <c r="C6" s="25"/>
    </row>
    <row r="7" spans="1:3" ht="16.5" customHeight="1">
      <c r="A7" s="22" t="s">
        <v>50</v>
      </c>
      <c r="B7" s="25"/>
      <c r="C7" s="25"/>
    </row>
    <row r="8" spans="1:3" ht="16.5" customHeight="1">
      <c r="A8" s="22" t="s">
        <v>71</v>
      </c>
      <c r="B8" s="25"/>
      <c r="C8" s="25"/>
    </row>
    <row r="9" spans="1:3" ht="16.5" customHeight="1">
      <c r="A9" s="22" t="s">
        <v>65</v>
      </c>
      <c r="B9" s="23"/>
      <c r="C9" s="23"/>
    </row>
    <row r="10" spans="1:3" ht="16.5" customHeight="1">
      <c r="A10" s="22" t="s">
        <v>63</v>
      </c>
      <c r="B10" s="23"/>
      <c r="C10" s="23"/>
    </row>
    <row r="11" spans="1:3" ht="16.5" customHeight="1"/>
    <row r="12" spans="1:3" ht="16.5" customHeight="1">
      <c r="A12" s="22" t="s">
        <v>66</v>
      </c>
      <c r="B12" s="23"/>
      <c r="C12" s="23"/>
    </row>
    <row r="13" spans="1:3" ht="16.5" customHeight="1">
      <c r="A13" s="22" t="s">
        <v>67</v>
      </c>
      <c r="B13" s="23"/>
      <c r="C13" s="23"/>
    </row>
    <row r="14" spans="1:3" ht="16.5" customHeight="1">
      <c r="A14" s="22" t="s">
        <v>1</v>
      </c>
      <c r="B14" s="23"/>
      <c r="C14" s="23"/>
    </row>
    <row r="15" spans="1:3" ht="16.5" customHeight="1">
      <c r="A15" s="22" t="s">
        <v>68</v>
      </c>
      <c r="B15" s="26"/>
      <c r="C15" s="26"/>
    </row>
    <row r="16" spans="1:3" ht="16.5" customHeight="1">
      <c r="A16" s="22" t="s">
        <v>13</v>
      </c>
      <c r="B16" s="23"/>
      <c r="C16" s="23"/>
    </row>
    <row r="17" spans="1:3" ht="16.5" customHeight="1">
      <c r="A17" s="22" t="s">
        <v>54</v>
      </c>
      <c r="B17" s="23"/>
      <c r="C17" s="23"/>
    </row>
    <row r="18" spans="1:3" ht="16.5" customHeight="1"/>
    <row r="19" spans="1:3" ht="16.5" customHeight="1"/>
    <row r="20" spans="1:3" ht="16.5" customHeight="1"/>
    <row r="21" spans="1:3" ht="16.5" customHeight="1"/>
    <row r="22" spans="1:3" ht="16.5" customHeight="1"/>
    <row r="23" spans="1:3" ht="16.5" customHeight="1"/>
    <row r="24" spans="1:3" ht="16.5" customHeight="1"/>
    <row r="25" spans="1:3" ht="16.5" customHeight="1"/>
    <row r="26" spans="1:3" ht="16.5" customHeight="1"/>
    <row r="27" spans="1:3" ht="16.5" customHeight="1"/>
  </sheetData>
  <mergeCells count="15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4:C14"/>
    <mergeCell ref="B15:C15"/>
    <mergeCell ref="B16:C16"/>
    <mergeCell ref="B17:C17"/>
  </mergeCells>
  <phoneticPr fontId="3"/>
  <dataValidations count="4">
    <dataValidation type="list" allowBlank="1" showDropDown="0" showInputMessage="1" showErrorMessage="1" sqref="B5">
      <formula1>"950,900,850"</formula1>
    </dataValidation>
    <dataValidation type="list" allowBlank="1" showDropDown="0" showInputMessage="1" showErrorMessage="1" sqref="B1">
      <formula1>"令和8年度,令和9年度,令和10年度,令和11年度,令和12年度"</formula1>
    </dataValidation>
    <dataValidation type="list" allowBlank="1" showDropDown="0" showInputMessage="1" showErrorMessage="1" sqref="C13">
      <formula1>"支店,本店,出張所"</formula1>
    </dataValidation>
    <dataValidation type="list" allowBlank="1" showDropDown="0" showInputMessage="1" showErrorMessage="1" sqref="B14">
      <formula1>"普通,当座"</formula1>
    </dataValidation>
  </dataValidations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18"/>
  <sheetViews>
    <sheetView workbookViewId="0">
      <selection activeCell="I9" sqref="I9"/>
    </sheetView>
  </sheetViews>
  <sheetFormatPr defaultRowHeight="12"/>
  <cols>
    <col min="1" max="1" width="13.25" style="27" customWidth="1"/>
    <col min="2" max="2" width="14.625" style="27" customWidth="1"/>
    <col min="3" max="3" width="6.75" style="28" customWidth="1"/>
    <col min="4" max="4" width="9.375" style="28" customWidth="1"/>
    <col min="5" max="5" width="12.875" style="29" customWidth="1"/>
    <col min="6" max="6" width="10" style="27" customWidth="1"/>
    <col min="7" max="16384" width="9" style="27" customWidth="1"/>
  </cols>
  <sheetData>
    <row r="1" spans="1:5" ht="17.25" customHeight="1">
      <c r="A1" s="30" t="s">
        <v>45</v>
      </c>
      <c r="B1" s="30" t="s">
        <v>69</v>
      </c>
      <c r="C1" s="32" t="s">
        <v>18</v>
      </c>
      <c r="D1" s="32" t="s">
        <v>73</v>
      </c>
      <c r="E1" s="33" t="s">
        <v>123</v>
      </c>
    </row>
    <row r="2" spans="1:5" ht="17.100000000000001" customHeight="1">
      <c r="A2" s="31"/>
      <c r="B2" s="31"/>
      <c r="C2" s="31"/>
      <c r="D2" s="31"/>
      <c r="E2" s="34">
        <f>MIN('①団体情報'!$B$5,IF(C2="A",950,IF(C2="B",950,IF(C2="C",700,IF(C2="D",550,IF(C2="E",300,IF(C2="F",100,IF(C2="G",0))))))))</f>
        <v>0</v>
      </c>
    </row>
    <row r="3" spans="1:5" ht="17.100000000000001" customHeight="1">
      <c r="A3" s="31"/>
      <c r="B3" s="31"/>
      <c r="C3" s="31"/>
      <c r="D3" s="31"/>
      <c r="E3" s="34">
        <f>MIN('①団体情報'!$B$5,IF(C3="A",950,IF(C3="B",950,IF(C3="C",700,IF(C3="D",550,IF(C3="E",300,IF(C3="F",100,IF(C3="G",0))))))))</f>
        <v>0</v>
      </c>
    </row>
    <row r="4" spans="1:5" ht="17.100000000000001" customHeight="1">
      <c r="A4" s="31"/>
      <c r="B4" s="31"/>
      <c r="C4" s="31"/>
      <c r="D4" s="31"/>
      <c r="E4" s="34">
        <f>MIN('①団体情報'!$B$5,IF(C4="A",950,IF(C4="B",950,IF(C4="C",700,IF(C4="D",550,IF(C4="E",300,IF(C4="F",100,IF(C4="G",0))))))))</f>
        <v>0</v>
      </c>
    </row>
    <row r="5" spans="1:5" ht="17.100000000000001" customHeight="1">
      <c r="A5" s="31"/>
      <c r="B5" s="31"/>
      <c r="C5" s="31"/>
      <c r="D5" s="31"/>
      <c r="E5" s="34">
        <f>MIN('①団体情報'!$B$5,IF(C5="A",950,IF(C5="B",950,IF(C5="C",700,IF(C5="D",550,IF(C5="E",300,IF(C5="F",100,IF(C5="G",0))))))))</f>
        <v>0</v>
      </c>
    </row>
    <row r="6" spans="1:5" ht="17.100000000000001" customHeight="1">
      <c r="A6" s="31"/>
      <c r="B6" s="31"/>
      <c r="C6" s="31"/>
      <c r="D6" s="31"/>
      <c r="E6" s="34">
        <f>MIN('①団体情報'!$B$5,IF(C6="A",950,IF(C6="B",950,IF(C6="C",700,IF(C6="D",550,IF(C6="E",300,IF(C6="F",100,IF(C6="G",0))))))))</f>
        <v>0</v>
      </c>
    </row>
    <row r="7" spans="1:5" ht="17.100000000000001" customHeight="1">
      <c r="A7" s="31"/>
      <c r="B7" s="31"/>
      <c r="C7" s="31"/>
      <c r="D7" s="31"/>
      <c r="E7" s="34">
        <f>MIN('①団体情報'!$B$5,IF(C7="A",950,IF(C7="B",950,IF(C7="C",700,IF(C7="D",550,IF(C7="E",300,IF(C7="F",100,IF(C7="G",0))))))))</f>
        <v>0</v>
      </c>
    </row>
    <row r="8" spans="1:5" ht="17.100000000000001" customHeight="1">
      <c r="A8" s="31"/>
      <c r="B8" s="31"/>
      <c r="C8" s="31"/>
      <c r="D8" s="31"/>
      <c r="E8" s="34">
        <f>MIN('①団体情報'!$B$5,IF(C8="A",950,IF(C8="B",950,IF(C8="C",700,IF(C8="D",550,IF(C8="E",300,IF(C8="F",100,IF(C8="G",0))))))))</f>
        <v>0</v>
      </c>
    </row>
    <row r="9" spans="1:5" ht="17.100000000000001" customHeight="1">
      <c r="A9" s="31"/>
      <c r="B9" s="31"/>
      <c r="C9" s="31"/>
      <c r="D9" s="31"/>
      <c r="E9" s="34">
        <f>MIN('①団体情報'!$B$5,IF(C9="A",950,IF(C9="B",950,IF(C9="C",700,IF(C9="D",550,IF(C9="E",300,IF(C9="F",100,IF(C9="G",0))))))))</f>
        <v>0</v>
      </c>
    </row>
    <row r="10" spans="1:5" ht="17.100000000000001" customHeight="1">
      <c r="A10" s="31"/>
      <c r="B10" s="31"/>
      <c r="C10" s="31"/>
      <c r="D10" s="31"/>
      <c r="E10" s="34">
        <f>MIN('①団体情報'!$B$5,IF(C10="A",950,IF(C10="B",950,IF(C10="C",700,IF(C10="D",550,IF(C10="E",300,IF(C10="F",100,IF(C10="G",0))))))))</f>
        <v>0</v>
      </c>
    </row>
    <row r="11" spans="1:5" ht="17.100000000000001" customHeight="1">
      <c r="A11" s="31"/>
      <c r="B11" s="31"/>
      <c r="C11" s="31"/>
      <c r="D11" s="31"/>
      <c r="E11" s="34">
        <f>MIN('①団体情報'!$B$5,IF(C11="A",950,IF(C11="B",950,IF(C11="C",700,IF(C11="D",550,IF(C11="E",300,IF(C11="F",100,IF(C11="G",0))))))))</f>
        <v>0</v>
      </c>
    </row>
    <row r="12" spans="1:5" ht="17.100000000000001" customHeight="1">
      <c r="A12" s="31"/>
      <c r="B12" s="31"/>
      <c r="C12" s="31"/>
      <c r="D12" s="31"/>
      <c r="E12" s="34">
        <f>MIN('①団体情報'!$B$5,IF(C12="A",950,IF(C12="B",950,IF(C12="C",700,IF(C12="D",550,IF(C12="E",300,IF(C12="F",100,IF(C12="G",0))))))))</f>
        <v>0</v>
      </c>
    </row>
    <row r="13" spans="1:5" ht="17.100000000000001" customHeight="1">
      <c r="A13" s="31"/>
      <c r="B13" s="31"/>
      <c r="C13" s="31"/>
      <c r="D13" s="31"/>
      <c r="E13" s="34">
        <f>MIN('①団体情報'!$B$5,IF(C13="A",950,IF(C13="B",950,IF(C13="C",700,IF(C13="D",550,IF(C13="E",300,IF(C13="F",100,IF(C13="G",0))))))))</f>
        <v>0</v>
      </c>
    </row>
    <row r="14" spans="1:5" ht="17.100000000000001" customHeight="1">
      <c r="A14" s="31"/>
      <c r="B14" s="31"/>
      <c r="C14" s="31"/>
      <c r="D14" s="31"/>
      <c r="E14" s="34">
        <f>MIN('①団体情報'!$B$5,IF(C14="A",950,IF(C14="B",950,IF(C14="C",700,IF(C14="D",550,IF(C14="E",300,IF(C14="F",100,IF(C14="G",0))))))))</f>
        <v>0</v>
      </c>
    </row>
    <row r="15" spans="1:5" ht="17.100000000000001" customHeight="1">
      <c r="A15" s="31"/>
      <c r="B15" s="31"/>
      <c r="C15" s="31"/>
      <c r="D15" s="31"/>
      <c r="E15" s="34">
        <f>MIN('①団体情報'!$B$5,IF(C15="A",950,IF(C15="B",950,IF(C15="C",700,IF(C15="D",550,IF(C15="E",300,IF(C15="F",100,IF(C15="G",0))))))))</f>
        <v>0</v>
      </c>
    </row>
    <row r="16" spans="1:5" ht="17.100000000000001" customHeight="1">
      <c r="A16" s="31"/>
      <c r="B16" s="31"/>
      <c r="C16" s="31"/>
      <c r="D16" s="31"/>
      <c r="E16" s="34">
        <f>MIN('①団体情報'!$B$5,IF(C16="A",950,IF(C16="B",950,IF(C16="C",700,IF(C16="D",550,IF(C16="E",300,IF(C16="F",100,IF(C16="G",0))))))))</f>
        <v>0</v>
      </c>
    </row>
    <row r="17" spans="1:5" ht="17.100000000000001" customHeight="1">
      <c r="A17" s="31"/>
      <c r="B17" s="31"/>
      <c r="C17" s="31"/>
      <c r="D17" s="31"/>
      <c r="E17" s="34">
        <f>MIN('①団体情報'!$B$5,IF(C17="A",950,IF(C17="B",950,IF(C17="C",700,IF(C17="D",550,IF(C17="E",300,IF(C17="F",100,IF(C17="G",0))))))))</f>
        <v>0</v>
      </c>
    </row>
    <row r="18" spans="1:5" ht="17.100000000000001" customHeight="1">
      <c r="A18" s="31"/>
      <c r="B18" s="31"/>
      <c r="C18" s="31"/>
      <c r="D18" s="31"/>
      <c r="E18" s="34">
        <f>MIN('①団体情報'!$B$5,IF(C18="A",950,IF(C18="B",950,IF(C18="C",700,IF(C18="D",550,IF(C18="E",300,IF(C18="F",100,IF(C18="G",0))))))))</f>
        <v>0</v>
      </c>
    </row>
    <row r="19" spans="1:5" ht="17.100000000000001" customHeight="1">
      <c r="A19" s="31"/>
      <c r="B19" s="31"/>
      <c r="C19" s="31"/>
      <c r="D19" s="31"/>
      <c r="E19" s="34">
        <f>MIN('①団体情報'!$B$5,IF(C19="A",950,IF(C19="B",950,IF(C19="C",700,IF(C19="D",550,IF(C19="E",300,IF(C19="F",100,IF(C19="G",0))))))))</f>
        <v>0</v>
      </c>
    </row>
    <row r="20" spans="1:5" ht="17.100000000000001" customHeight="1">
      <c r="A20" s="31"/>
      <c r="B20" s="31"/>
      <c r="C20" s="31"/>
      <c r="D20" s="31"/>
      <c r="E20" s="34">
        <f>MIN('①団体情報'!$B$5,IF(C20="A",950,IF(C20="B",950,IF(C20="C",700,IF(C20="D",550,IF(C20="E",300,IF(C20="F",100,IF(C20="G",0))))))))</f>
        <v>0</v>
      </c>
    </row>
    <row r="21" spans="1:5" ht="17.100000000000001" customHeight="1">
      <c r="A21" s="31"/>
      <c r="B21" s="31"/>
      <c r="C21" s="31"/>
      <c r="D21" s="31"/>
      <c r="E21" s="34">
        <f>MIN('①団体情報'!$B$5,IF(C21="A",950,IF(C21="B",950,IF(C21="C",700,IF(C21="D",550,IF(C21="E",300,IF(C21="F",100,IF(C21="G",0))))))))</f>
        <v>0</v>
      </c>
    </row>
    <row r="22" spans="1:5" ht="17.100000000000001" customHeight="1">
      <c r="A22" s="31"/>
      <c r="B22" s="31"/>
      <c r="C22" s="31"/>
      <c r="D22" s="31"/>
      <c r="E22" s="34">
        <f>MIN('①団体情報'!$B$5,IF(C22="A",950,IF(C22="B",950,IF(C22="C",700,IF(C22="D",550,IF(C22="E",300,IF(C22="F",100,IF(C22="G",0))))))))</f>
        <v>0</v>
      </c>
    </row>
    <row r="23" spans="1:5" ht="17.100000000000001" customHeight="1">
      <c r="A23" s="31"/>
      <c r="B23" s="31"/>
      <c r="C23" s="31"/>
      <c r="D23" s="31"/>
      <c r="E23" s="34">
        <f>MIN('①団体情報'!$B$5,IF(C23="A",950,IF(C23="B",950,IF(C23="C",700,IF(C23="D",550,IF(C23="E",300,IF(C23="F",100,IF(C23="G",0))))))))</f>
        <v>0</v>
      </c>
    </row>
    <row r="24" spans="1:5" ht="17.100000000000001" customHeight="1">
      <c r="A24" s="31"/>
      <c r="B24" s="31"/>
      <c r="C24" s="31"/>
      <c r="D24" s="31"/>
      <c r="E24" s="34">
        <f>MIN('①団体情報'!$B$5,IF(C24="A",950,IF(C24="B",950,IF(C24="C",700,IF(C24="D",550,IF(C24="E",300,IF(C24="F",100,IF(C24="G",0))))))))</f>
        <v>0</v>
      </c>
    </row>
    <row r="25" spans="1:5" ht="17.100000000000001" customHeight="1">
      <c r="A25" s="31"/>
      <c r="B25" s="31"/>
      <c r="C25" s="31"/>
      <c r="D25" s="31"/>
      <c r="E25" s="34">
        <f>MIN('①団体情報'!$B$5,IF(C25="A",950,IF(C25="B",950,IF(C25="C",700,IF(C25="D",550,IF(C25="E",300,IF(C25="F",100,IF(C25="G",0))))))))</f>
        <v>0</v>
      </c>
    </row>
    <row r="26" spans="1:5" ht="17.100000000000001" customHeight="1">
      <c r="A26" s="31"/>
      <c r="B26" s="31"/>
      <c r="C26" s="31"/>
      <c r="D26" s="31"/>
      <c r="E26" s="34">
        <f>MIN('①団体情報'!$B$5,IF(C26="A",950,IF(C26="B",950,IF(C26="C",700,IF(C26="D",550,IF(C26="E",300,IF(C26="F",100,IF(C26="G",0))))))))</f>
        <v>0</v>
      </c>
    </row>
    <row r="27" spans="1:5" ht="17.100000000000001" customHeight="1">
      <c r="A27" s="31"/>
      <c r="B27" s="31"/>
      <c r="C27" s="31"/>
      <c r="D27" s="31"/>
      <c r="E27" s="34">
        <f>MIN('①団体情報'!$B$5,IF(C27="A",950,IF(C27="B",950,IF(C27="C",700,IF(C27="D",550,IF(C27="E",300,IF(C27="F",100,IF(C27="G",0))))))))</f>
        <v>0</v>
      </c>
    </row>
    <row r="28" spans="1:5" ht="17.100000000000001" customHeight="1">
      <c r="A28" s="31"/>
      <c r="B28" s="31"/>
      <c r="C28" s="31"/>
      <c r="D28" s="31"/>
      <c r="E28" s="34">
        <f>MIN('①団体情報'!$B$5,IF(C28="A",950,IF(C28="B",950,IF(C28="C",700,IF(C28="D",550,IF(C28="E",300,IF(C28="F",100,IF(C28="G",0))))))))</f>
        <v>0</v>
      </c>
    </row>
    <row r="29" spans="1:5" ht="17.100000000000001" customHeight="1">
      <c r="A29" s="31"/>
      <c r="B29" s="31"/>
      <c r="C29" s="31"/>
      <c r="D29" s="31"/>
      <c r="E29" s="34">
        <f>MIN('①団体情報'!$B$5,IF(C29="A",950,IF(C29="B",950,IF(C29="C",700,IF(C29="D",550,IF(C29="E",300,IF(C29="F",100,IF(C29="G",0))))))))</f>
        <v>0</v>
      </c>
    </row>
    <row r="30" spans="1:5" ht="17.100000000000001" customHeight="1">
      <c r="A30" s="31"/>
      <c r="B30" s="31"/>
      <c r="C30" s="31"/>
      <c r="D30" s="31"/>
      <c r="E30" s="34">
        <f>MIN('①団体情報'!$B$5,IF(C30="A",950,IF(C30="B",950,IF(C30="C",700,IF(C30="D",550,IF(C30="E",300,IF(C30="F",100,IF(C30="G",0))))))))</f>
        <v>0</v>
      </c>
    </row>
    <row r="31" spans="1:5" ht="17.100000000000001" customHeight="1">
      <c r="A31" s="31"/>
      <c r="B31" s="31"/>
      <c r="C31" s="31"/>
      <c r="D31" s="31"/>
      <c r="E31" s="34">
        <f>MIN('①団体情報'!$B$5,IF(C31="A",950,IF(C31="B",950,IF(C31="C",700,IF(C31="D",550,IF(C31="E",300,IF(C31="F",100,IF(C31="G",0))))))))</f>
        <v>0</v>
      </c>
    </row>
    <row r="32" spans="1:5" ht="17.100000000000001" customHeight="1">
      <c r="A32" s="31"/>
      <c r="B32" s="31"/>
      <c r="C32" s="31"/>
      <c r="D32" s="31"/>
      <c r="E32" s="34">
        <f>MIN('①団体情報'!$B$5,IF(C32="A",950,IF(C32="B",950,IF(C32="C",700,IF(C32="D",550,IF(C32="E",300,IF(C32="F",100,IF(C32="G",0))))))))</f>
        <v>0</v>
      </c>
    </row>
    <row r="33" spans="1:5" ht="17.100000000000001" customHeight="1">
      <c r="A33" s="31"/>
      <c r="B33" s="31"/>
      <c r="C33" s="31"/>
      <c r="D33" s="31"/>
      <c r="E33" s="34">
        <f>MIN('①団体情報'!$B$5,IF(C33="A",950,IF(C33="B",950,IF(C33="C",700,IF(C33="D",550,IF(C33="E",300,IF(C33="F",100,IF(C33="G",0))))))))</f>
        <v>0</v>
      </c>
    </row>
    <row r="34" spans="1:5" ht="17.100000000000001" customHeight="1">
      <c r="A34" s="31"/>
      <c r="B34" s="31"/>
      <c r="C34" s="31"/>
      <c r="D34" s="31"/>
      <c r="E34" s="34">
        <f>MIN('①団体情報'!$B$5,IF(C34="A",950,IF(C34="B",950,IF(C34="C",700,IF(C34="D",550,IF(C34="E",300,IF(C34="F",100,IF(C34="G",0))))))))</f>
        <v>0</v>
      </c>
    </row>
    <row r="35" spans="1:5" ht="17.100000000000001" customHeight="1">
      <c r="A35" s="31"/>
      <c r="B35" s="31"/>
      <c r="C35" s="31"/>
      <c r="D35" s="31"/>
      <c r="E35" s="34">
        <f>MIN('①団体情報'!$B$5,IF(C35="A",950,IF(C35="B",950,IF(C35="C",700,IF(C35="D",550,IF(C35="E",300,IF(C35="F",100,IF(C35="G",0))))))))</f>
        <v>0</v>
      </c>
    </row>
    <row r="36" spans="1:5" ht="17.100000000000001" customHeight="1">
      <c r="A36" s="31"/>
      <c r="B36" s="31"/>
      <c r="C36" s="31"/>
      <c r="D36" s="31"/>
      <c r="E36" s="34">
        <f>MIN('①団体情報'!$B$5,IF(C36="A",950,IF(C36="B",950,IF(C36="C",700,IF(C36="D",550,IF(C36="E",300,IF(C36="F",100,IF(C36="G",0))))))))</f>
        <v>0</v>
      </c>
    </row>
    <row r="37" spans="1:5" ht="17.100000000000001" customHeight="1">
      <c r="A37" s="31"/>
      <c r="B37" s="31"/>
      <c r="C37" s="31"/>
      <c r="D37" s="31"/>
      <c r="E37" s="34">
        <f>MIN('①団体情報'!$B$5,IF(C37="A",950,IF(C37="B",950,IF(C37="C",700,IF(C37="D",550,IF(C37="E",300,IF(C37="F",100,IF(C37="G",0))))))))</f>
        <v>0</v>
      </c>
    </row>
    <row r="38" spans="1:5" ht="17.100000000000001" customHeight="1">
      <c r="A38" s="31"/>
      <c r="B38" s="31"/>
      <c r="C38" s="31"/>
      <c r="D38" s="31"/>
      <c r="E38" s="34">
        <f>MIN('①団体情報'!$B$5,IF(C38="A",950,IF(C38="B",950,IF(C38="C",700,IF(C38="D",550,IF(C38="E",300,IF(C38="F",100,IF(C38="G",0))))))))</f>
        <v>0</v>
      </c>
    </row>
    <row r="39" spans="1:5" ht="17.100000000000001" customHeight="1">
      <c r="A39" s="31"/>
      <c r="B39" s="31"/>
      <c r="C39" s="31"/>
      <c r="D39" s="31"/>
      <c r="E39" s="34">
        <f>MIN('①団体情報'!$B$5,IF(C39="A",950,IF(C39="B",950,IF(C39="C",700,IF(C39="D",550,IF(C39="E",300,IF(C39="F",100,IF(C39="G",0))))))))</f>
        <v>0</v>
      </c>
    </row>
    <row r="40" spans="1:5" ht="17.100000000000001" customHeight="1">
      <c r="A40" s="31"/>
      <c r="B40" s="31"/>
      <c r="C40" s="31"/>
      <c r="D40" s="31"/>
      <c r="E40" s="34">
        <f>MIN('①団体情報'!$B$5,IF(C40="A",950,IF(C40="B",950,IF(C40="C",700,IF(C40="D",550,IF(C40="E",300,IF(C40="F",100,IF(C40="G",0))))))))</f>
        <v>0</v>
      </c>
    </row>
    <row r="41" spans="1:5" ht="17.100000000000001" customHeight="1">
      <c r="A41" s="31"/>
      <c r="B41" s="31"/>
      <c r="C41" s="31"/>
      <c r="D41" s="31"/>
      <c r="E41" s="34">
        <f>MIN('①団体情報'!$B$5,IF(C41="A",950,IF(C41="B",950,IF(C41="C",700,IF(C41="D",550,IF(C41="E",300,IF(C41="F",100,IF(C41="G",0))))))))</f>
        <v>0</v>
      </c>
    </row>
    <row r="42" spans="1:5" ht="17.100000000000001" customHeight="1">
      <c r="A42" s="31"/>
      <c r="B42" s="31"/>
      <c r="C42" s="31"/>
      <c r="D42" s="31"/>
      <c r="E42" s="34">
        <f>MIN('①団体情報'!$B$5,IF(C42="A",950,IF(C42="B",950,IF(C42="C",700,IF(C42="D",550,IF(C42="E",300,IF(C42="F",100,IF(C42="G",0))))))))</f>
        <v>0</v>
      </c>
    </row>
    <row r="43" spans="1:5" ht="17.100000000000001" customHeight="1">
      <c r="A43" s="31"/>
      <c r="B43" s="31"/>
      <c r="C43" s="31"/>
      <c r="D43" s="31"/>
      <c r="E43" s="34">
        <f>MIN('①団体情報'!$B$5,IF(C43="A",950,IF(C43="B",950,IF(C43="C",700,IF(C43="D",550,IF(C43="E",300,IF(C43="F",100,IF(C43="G",0))))))))</f>
        <v>0</v>
      </c>
    </row>
    <row r="44" spans="1:5" ht="17.100000000000001" customHeight="1">
      <c r="A44" s="31"/>
      <c r="B44" s="31"/>
      <c r="C44" s="31"/>
      <c r="D44" s="31"/>
      <c r="E44" s="34">
        <f>MIN('①団体情報'!$B$5,IF(C44="A",950,IF(C44="B",950,IF(C44="C",700,IF(C44="D",550,IF(C44="E",300,IF(C44="F",100,IF(C44="G",0))))))))</f>
        <v>0</v>
      </c>
    </row>
    <row r="45" spans="1:5" ht="17.100000000000001" customHeight="1">
      <c r="A45" s="31"/>
      <c r="B45" s="31"/>
      <c r="C45" s="31"/>
      <c r="D45" s="31"/>
      <c r="E45" s="34">
        <f>MIN('①団体情報'!$B$5,IF(C45="A",950,IF(C45="B",950,IF(C45="C",700,IF(C45="D",550,IF(C45="E",300,IF(C45="F",100,IF(C45="G",0))))))))</f>
        <v>0</v>
      </c>
    </row>
    <row r="46" spans="1:5" ht="17.100000000000001" customHeight="1">
      <c r="A46" s="31"/>
      <c r="B46" s="31"/>
      <c r="C46" s="31"/>
      <c r="D46" s="31"/>
      <c r="E46" s="34">
        <f>MIN('①団体情報'!$B$5,IF(C46="A",950,IF(C46="B",950,IF(C46="C",700,IF(C46="D",550,IF(C46="E",300,IF(C46="F",100,IF(C46="G",0))))))))</f>
        <v>0</v>
      </c>
    </row>
    <row r="47" spans="1:5" ht="17.100000000000001" customHeight="1">
      <c r="A47" s="31"/>
      <c r="B47" s="31"/>
      <c r="C47" s="31"/>
      <c r="D47" s="31"/>
      <c r="E47" s="34">
        <f>MIN('①団体情報'!$B$5,IF(C47="A",950,IF(C47="B",950,IF(C47="C",700,IF(C47="D",550,IF(C47="E",300,IF(C47="F",100,IF(C47="G",0))))))))</f>
        <v>0</v>
      </c>
    </row>
    <row r="48" spans="1:5" ht="17.100000000000001" customHeight="1">
      <c r="A48" s="31"/>
      <c r="B48" s="31"/>
      <c r="C48" s="31"/>
      <c r="D48" s="31"/>
      <c r="E48" s="34">
        <f>MIN('①団体情報'!$B$5,IF(C48="A",950,IF(C48="B",950,IF(C48="C",700,IF(C48="D",550,IF(C48="E",300,IF(C48="F",100,IF(C48="G",0))))))))</f>
        <v>0</v>
      </c>
    </row>
    <row r="49" spans="1:5" ht="17.100000000000001" customHeight="1">
      <c r="A49" s="31"/>
      <c r="B49" s="31"/>
      <c r="C49" s="31"/>
      <c r="D49" s="31"/>
      <c r="E49" s="34">
        <f>MIN('①団体情報'!$B$5,IF(C49="A",950,IF(C49="B",950,IF(C49="C",700,IF(C49="D",550,IF(C49="E",300,IF(C49="F",100,IF(C49="G",0))))))))</f>
        <v>0</v>
      </c>
    </row>
    <row r="50" spans="1:5" ht="17.100000000000001" customHeight="1">
      <c r="A50" s="31"/>
      <c r="B50" s="31"/>
      <c r="C50" s="31"/>
      <c r="D50" s="31"/>
      <c r="E50" s="34">
        <f>MIN('①団体情報'!$B$5,IF(C50="A",950,IF(C50="B",950,IF(C50="C",700,IF(C50="D",550,IF(C50="E",300,IF(C50="F",100,IF(C50="G",0))))))))</f>
        <v>0</v>
      </c>
    </row>
    <row r="51" spans="1:5" ht="17.100000000000001" customHeight="1">
      <c r="A51" s="31"/>
      <c r="B51" s="31"/>
      <c r="C51" s="31"/>
      <c r="D51" s="31"/>
      <c r="E51" s="34">
        <f>MIN('①団体情報'!$B$5,IF(C51="A",950,IF(C51="B",950,IF(C51="C",700,IF(C51="D",550,IF(C51="E",300,IF(C51="F",100,IF(C51="G",0))))))))</f>
        <v>0</v>
      </c>
    </row>
    <row r="52" spans="1:5" ht="17.100000000000001" customHeight="1">
      <c r="A52" s="31"/>
      <c r="B52" s="31"/>
      <c r="C52" s="31"/>
      <c r="D52" s="31"/>
      <c r="E52" s="34">
        <f>MIN('①団体情報'!$B$5,IF(C52="A",950,IF(C52="B",950,IF(C52="C",700,IF(C52="D",550,IF(C52="E",300,IF(C52="F",100,IF(C52="G",0))))))))</f>
        <v>0</v>
      </c>
    </row>
    <row r="53" spans="1:5" ht="17.100000000000001" customHeight="1">
      <c r="A53" s="31"/>
      <c r="B53" s="31"/>
      <c r="C53" s="31"/>
      <c r="D53" s="31"/>
      <c r="E53" s="34">
        <f>MIN('①団体情報'!$B$5,IF(C53="A",950,IF(C53="B",950,IF(C53="C",700,IF(C53="D",550,IF(C53="E",300,IF(C53="F",100,IF(C53="G",0))))))))</f>
        <v>0</v>
      </c>
    </row>
    <row r="54" spans="1:5" ht="17.100000000000001" customHeight="1">
      <c r="A54" s="31"/>
      <c r="B54" s="31"/>
      <c r="C54" s="31"/>
      <c r="D54" s="31"/>
      <c r="E54" s="34">
        <f>MIN('①団体情報'!$B$5,IF(C54="A",950,IF(C54="B",950,IF(C54="C",700,IF(C54="D",550,IF(C54="E",300,IF(C54="F",100,IF(C54="G",0))))))))</f>
        <v>0</v>
      </c>
    </row>
    <row r="55" spans="1:5" ht="17.100000000000001" customHeight="1">
      <c r="A55" s="31"/>
      <c r="B55" s="31"/>
      <c r="C55" s="31"/>
      <c r="D55" s="31"/>
      <c r="E55" s="34">
        <f>MIN('①団体情報'!$B$5,IF(C55="A",950,IF(C55="B",950,IF(C55="C",700,IF(C55="D",550,IF(C55="E",300,IF(C55="F",100,IF(C55="G",0))))))))</f>
        <v>0</v>
      </c>
    </row>
    <row r="56" spans="1:5" ht="17.100000000000001" customHeight="1">
      <c r="A56" s="31"/>
      <c r="B56" s="31"/>
      <c r="C56" s="31"/>
      <c r="D56" s="31"/>
      <c r="E56" s="34">
        <f>MIN('①団体情報'!$B$5,IF(C56="A",950,IF(C56="B",950,IF(C56="C",700,IF(C56="D",550,IF(C56="E",300,IF(C56="F",100,IF(C56="G",0))))))))</f>
        <v>0</v>
      </c>
    </row>
    <row r="57" spans="1:5" ht="17.100000000000001" customHeight="1">
      <c r="A57" s="31"/>
      <c r="B57" s="31"/>
      <c r="C57" s="31"/>
      <c r="D57" s="31"/>
      <c r="E57" s="34">
        <f>MIN('①団体情報'!$B$5,IF(C57="A",950,IF(C57="B",950,IF(C57="C",700,IF(C57="D",550,IF(C57="E",300,IF(C57="F",100,IF(C57="G",0))))))))</f>
        <v>0</v>
      </c>
    </row>
    <row r="58" spans="1:5" ht="17.100000000000001" customHeight="1">
      <c r="A58" s="31"/>
      <c r="B58" s="31"/>
      <c r="C58" s="31"/>
      <c r="D58" s="31"/>
      <c r="E58" s="34">
        <f>MIN('①団体情報'!$B$5,IF(C58="A",950,IF(C58="B",950,IF(C58="C",700,IF(C58="D",550,IF(C58="E",300,IF(C58="F",100,IF(C58="G",0))))))))</f>
        <v>0</v>
      </c>
    </row>
    <row r="59" spans="1:5" ht="17.100000000000001" customHeight="1">
      <c r="A59" s="31"/>
      <c r="B59" s="31"/>
      <c r="C59" s="31"/>
      <c r="D59" s="31"/>
      <c r="E59" s="34">
        <f>MIN('①団体情報'!$B$5,IF(C59="A",950,IF(C59="B",950,IF(C59="C",700,IF(C59="D",550,IF(C59="E",300,IF(C59="F",100,IF(C59="G",0))))))))</f>
        <v>0</v>
      </c>
    </row>
    <row r="60" spans="1:5" ht="17.100000000000001" customHeight="1">
      <c r="A60" s="31"/>
      <c r="B60" s="31"/>
      <c r="C60" s="31"/>
      <c r="D60" s="31"/>
      <c r="E60" s="34">
        <f>MIN('①団体情報'!$B$5,IF(C60="A",950,IF(C60="B",950,IF(C60="C",700,IF(C60="D",550,IF(C60="E",300,IF(C60="F",100,IF(C60="G",0))))))))</f>
        <v>0</v>
      </c>
    </row>
    <row r="61" spans="1:5" ht="17.100000000000001" customHeight="1">
      <c r="A61" s="31"/>
      <c r="B61" s="31"/>
      <c r="C61" s="31"/>
      <c r="D61" s="31"/>
      <c r="E61" s="34">
        <f>MIN('①団体情報'!$B$5,IF(C61="A",950,IF(C61="B",950,IF(C61="C",700,IF(C61="D",550,IF(C61="E",300,IF(C61="F",100,IF(C61="G",0))))))))</f>
        <v>0</v>
      </c>
    </row>
    <row r="62" spans="1:5" ht="17.100000000000001" customHeight="1">
      <c r="A62" s="31"/>
      <c r="B62" s="31"/>
      <c r="C62" s="31"/>
      <c r="D62" s="31"/>
      <c r="E62" s="34">
        <f>MIN('①団体情報'!$B$5,IF(C62="A",950,IF(C62="B",950,IF(C62="C",700,IF(C62="D",550,IF(C62="E",300,IF(C62="F",100,IF(C62="G",0))))))))</f>
        <v>0</v>
      </c>
    </row>
    <row r="63" spans="1:5" ht="17.100000000000001" customHeight="1">
      <c r="A63" s="31"/>
      <c r="B63" s="31"/>
      <c r="C63" s="31"/>
      <c r="D63" s="31"/>
      <c r="E63" s="34">
        <f>MIN('①団体情報'!$B$5,IF(C63="A",950,IF(C63="B",950,IF(C63="C",700,IF(C63="D",550,IF(C63="E",300,IF(C63="F",100,IF(C63="G",0))))))))</f>
        <v>0</v>
      </c>
    </row>
    <row r="64" spans="1:5" ht="17.100000000000001" customHeight="1">
      <c r="A64" s="31"/>
      <c r="B64" s="31"/>
      <c r="C64" s="31"/>
      <c r="D64" s="31"/>
      <c r="E64" s="34">
        <f>MIN('①団体情報'!$B$5,IF(C64="A",950,IF(C64="B",950,IF(C64="C",700,IF(C64="D",550,IF(C64="E",300,IF(C64="F",100,IF(C64="G",0))))))))</f>
        <v>0</v>
      </c>
    </row>
    <row r="65" spans="1:5" ht="17.100000000000001" customHeight="1">
      <c r="A65" s="31"/>
      <c r="B65" s="31"/>
      <c r="C65" s="31"/>
      <c r="D65" s="31"/>
      <c r="E65" s="34">
        <f>MIN('①団体情報'!$B$5,IF(C65="A",950,IF(C65="B",950,IF(C65="C",700,IF(C65="D",550,IF(C65="E",300,IF(C65="F",100,IF(C65="G",0))))))))</f>
        <v>0</v>
      </c>
    </row>
    <row r="66" spans="1:5" ht="17.100000000000001" customHeight="1">
      <c r="A66" s="31"/>
      <c r="B66" s="31"/>
      <c r="C66" s="31"/>
      <c r="D66" s="31"/>
      <c r="E66" s="34">
        <f>MIN('①団体情報'!$B$5,IF(C66="A",950,IF(C66="B",950,IF(C66="C",700,IF(C66="D",550,IF(C66="E",300,IF(C66="F",100,IF(C66="G",0))))))))</f>
        <v>0</v>
      </c>
    </row>
    <row r="67" spans="1:5" ht="17.100000000000001" customHeight="1">
      <c r="A67" s="31"/>
      <c r="B67" s="31"/>
      <c r="C67" s="31"/>
      <c r="D67" s="31"/>
      <c r="E67" s="34">
        <f>MIN('①団体情報'!$B$5,IF(C67="A",950,IF(C67="B",950,IF(C67="C",700,IF(C67="D",550,IF(C67="E",300,IF(C67="F",100,IF(C67="G",0))))))))</f>
        <v>0</v>
      </c>
    </row>
    <row r="68" spans="1:5" ht="17.100000000000001" customHeight="1">
      <c r="A68" s="31"/>
      <c r="B68" s="31"/>
      <c r="C68" s="31"/>
      <c r="D68" s="31"/>
      <c r="E68" s="34">
        <f>MIN('①団体情報'!$B$5,IF(C68="A",950,IF(C68="B",950,IF(C68="C",700,IF(C68="D",550,IF(C68="E",300,IF(C68="F",100,IF(C68="G",0))))))))</f>
        <v>0</v>
      </c>
    </row>
    <row r="69" spans="1:5" ht="17.100000000000001" customHeight="1">
      <c r="A69" s="31"/>
      <c r="B69" s="31"/>
      <c r="C69" s="31"/>
      <c r="D69" s="31"/>
      <c r="E69" s="34">
        <f>MIN('①団体情報'!$B$5,IF(C69="A",950,IF(C69="B",950,IF(C69="C",700,IF(C69="D",550,IF(C69="E",300,IF(C69="F",100,IF(C69="G",0))))))))</f>
        <v>0</v>
      </c>
    </row>
    <row r="70" spans="1:5" ht="17.100000000000001" customHeight="1">
      <c r="A70" s="31"/>
      <c r="B70" s="31"/>
      <c r="C70" s="31"/>
      <c r="D70" s="31"/>
      <c r="E70" s="34">
        <f>MIN('①団体情報'!$B$5,IF(C70="A",950,IF(C70="B",950,IF(C70="C",700,IF(C70="D",550,IF(C70="E",300,IF(C70="F",100,IF(C70="G",0))))))))</f>
        <v>0</v>
      </c>
    </row>
    <row r="71" spans="1:5" ht="17.100000000000001" customHeight="1">
      <c r="A71" s="31"/>
      <c r="B71" s="31"/>
      <c r="C71" s="31"/>
      <c r="D71" s="31"/>
      <c r="E71" s="34">
        <f>MIN('①団体情報'!$B$5,IF(C71="A",950,IF(C71="B",950,IF(C71="C",700,IF(C71="D",550,IF(C71="E",300,IF(C71="F",100,IF(C71="G",0))))))))</f>
        <v>0</v>
      </c>
    </row>
    <row r="72" spans="1:5" ht="17.100000000000001" customHeight="1">
      <c r="A72" s="31"/>
      <c r="B72" s="31"/>
      <c r="C72" s="31"/>
      <c r="D72" s="31"/>
      <c r="E72" s="34">
        <f>MIN('①団体情報'!$B$5,IF(C72="A",950,IF(C72="B",950,IF(C72="C",700,IF(C72="D",550,IF(C72="E",300,IF(C72="F",100,IF(C72="G",0))))))))</f>
        <v>0</v>
      </c>
    </row>
    <row r="73" spans="1:5" ht="17.100000000000001" customHeight="1">
      <c r="A73" s="31"/>
      <c r="B73" s="31"/>
      <c r="C73" s="31"/>
      <c r="D73" s="31"/>
      <c r="E73" s="34">
        <f>MIN('①団体情報'!$B$5,IF(C73="A",950,IF(C73="B",950,IF(C73="C",700,IF(C73="D",550,IF(C73="E",300,IF(C73="F",100,IF(C73="G",0))))))))</f>
        <v>0</v>
      </c>
    </row>
    <row r="74" spans="1:5" ht="17.100000000000001" customHeight="1">
      <c r="A74" s="31"/>
      <c r="B74" s="31"/>
      <c r="C74" s="31"/>
      <c r="D74" s="31"/>
      <c r="E74" s="34">
        <f>MIN('①団体情報'!$B$5,IF(C74="A",950,IF(C74="B",950,IF(C74="C",700,IF(C74="D",550,IF(C74="E",300,IF(C74="F",100,IF(C74="G",0))))))))</f>
        <v>0</v>
      </c>
    </row>
    <row r="75" spans="1:5" ht="17.100000000000001" customHeight="1">
      <c r="A75" s="31"/>
      <c r="B75" s="31"/>
      <c r="C75" s="31"/>
      <c r="D75" s="31"/>
      <c r="E75" s="34">
        <f>MIN('①団体情報'!$B$5,IF(C75="A",950,IF(C75="B",950,IF(C75="C",700,IF(C75="D",550,IF(C75="E",300,IF(C75="F",100,IF(C75="G",0))))))))</f>
        <v>0</v>
      </c>
    </row>
    <row r="76" spans="1:5" ht="17.100000000000001" customHeight="1">
      <c r="A76" s="31"/>
      <c r="B76" s="31"/>
      <c r="C76" s="31"/>
      <c r="D76" s="31"/>
      <c r="E76" s="34">
        <f>MIN('①団体情報'!$B$5,IF(C76="A",950,IF(C76="B",950,IF(C76="C",700,IF(C76="D",550,IF(C76="E",300,IF(C76="F",100,IF(C76="G",0))))))))</f>
        <v>0</v>
      </c>
    </row>
    <row r="77" spans="1:5" ht="17.100000000000001" customHeight="1">
      <c r="A77" s="31"/>
      <c r="B77" s="31"/>
      <c r="C77" s="31"/>
      <c r="D77" s="31"/>
      <c r="E77" s="34">
        <f>MIN('①団体情報'!$B$5,IF(C77="A",950,IF(C77="B",950,IF(C77="C",700,IF(C77="D",550,IF(C77="E",300,IF(C77="F",100,IF(C77="G",0))))))))</f>
        <v>0</v>
      </c>
    </row>
    <row r="78" spans="1:5" ht="17.100000000000001" customHeight="1">
      <c r="A78" s="31"/>
      <c r="B78" s="31"/>
      <c r="C78" s="31"/>
      <c r="D78" s="31"/>
      <c r="E78" s="34">
        <f>MIN('①団体情報'!$B$5,IF(C78="A",950,IF(C78="B",950,IF(C78="C",700,IF(C78="D",550,IF(C78="E",300,IF(C78="F",100,IF(C78="G",0))))))))</f>
        <v>0</v>
      </c>
    </row>
    <row r="79" spans="1:5" ht="17.100000000000001" customHeight="1">
      <c r="A79" s="31"/>
      <c r="B79" s="31"/>
      <c r="C79" s="31"/>
      <c r="D79" s="31"/>
      <c r="E79" s="34">
        <f>MIN('①団体情報'!$B$5,IF(C79="A",950,IF(C79="B",950,IF(C79="C",700,IF(C79="D",550,IF(C79="E",300,IF(C79="F",100,IF(C79="G",0))))))))</f>
        <v>0</v>
      </c>
    </row>
    <row r="80" spans="1:5" ht="17.100000000000001" customHeight="1">
      <c r="A80" s="31"/>
      <c r="B80" s="31"/>
      <c r="C80" s="31"/>
      <c r="D80" s="31"/>
      <c r="E80" s="34">
        <f>MIN('①団体情報'!$B$5,IF(C80="A",950,IF(C80="B",950,IF(C80="C",700,IF(C80="D",550,IF(C80="E",300,IF(C80="F",100,IF(C80="G",0))))))))</f>
        <v>0</v>
      </c>
    </row>
    <row r="81" spans="1:5" ht="17.100000000000001" customHeight="1">
      <c r="A81" s="31"/>
      <c r="B81" s="31"/>
      <c r="C81" s="31"/>
      <c r="D81" s="31"/>
      <c r="E81" s="34">
        <f>MIN('①団体情報'!$B$5,IF(C81="A",950,IF(C81="B",950,IF(C81="C",700,IF(C81="D",550,IF(C81="E",300,IF(C81="F",100,IF(C81="G",0))))))))</f>
        <v>0</v>
      </c>
    </row>
    <row r="82" spans="1:5" ht="17.100000000000001" customHeight="1">
      <c r="A82" s="31"/>
      <c r="B82" s="31"/>
      <c r="C82" s="31"/>
      <c r="D82" s="31"/>
      <c r="E82" s="34">
        <f>MIN('①団体情報'!$B$5,IF(C82="A",950,IF(C82="B",950,IF(C82="C",700,IF(C82="D",550,IF(C82="E",300,IF(C82="F",100,IF(C82="G",0))))))))</f>
        <v>0</v>
      </c>
    </row>
    <row r="83" spans="1:5" ht="17.100000000000001" customHeight="1">
      <c r="A83" s="31"/>
      <c r="B83" s="31"/>
      <c r="C83" s="31"/>
      <c r="D83" s="31"/>
      <c r="E83" s="34">
        <f>MIN('①団体情報'!$B$5,IF(C83="A",950,IF(C83="B",950,IF(C83="C",700,IF(C83="D",550,IF(C83="E",300,IF(C83="F",100,IF(C83="G",0))))))))</f>
        <v>0</v>
      </c>
    </row>
    <row r="84" spans="1:5" ht="17.100000000000001" customHeight="1">
      <c r="A84" s="31"/>
      <c r="B84" s="31"/>
      <c r="C84" s="31"/>
      <c r="D84" s="31"/>
      <c r="E84" s="34">
        <f>MIN('①団体情報'!$B$5,IF(C84="A",950,IF(C84="B",950,IF(C84="C",700,IF(C84="D",550,IF(C84="E",300,IF(C84="F",100,IF(C84="G",0))))))))</f>
        <v>0</v>
      </c>
    </row>
    <row r="85" spans="1:5" ht="17.100000000000001" customHeight="1">
      <c r="A85" s="31"/>
      <c r="B85" s="31"/>
      <c r="C85" s="31"/>
      <c r="D85" s="31"/>
      <c r="E85" s="34">
        <f>MIN('①団体情報'!$B$5,IF(C85="A",950,IF(C85="B",950,IF(C85="C",700,IF(C85="D",550,IF(C85="E",300,IF(C85="F",100,IF(C85="G",0))))))))</f>
        <v>0</v>
      </c>
    </row>
    <row r="86" spans="1:5" ht="17.100000000000001" customHeight="1">
      <c r="A86" s="31"/>
      <c r="B86" s="31"/>
      <c r="C86" s="31"/>
      <c r="D86" s="31"/>
      <c r="E86" s="34">
        <f>MIN('①団体情報'!$B$5,IF(C86="A",950,IF(C86="B",950,IF(C86="C",700,IF(C86="D",550,IF(C86="E",300,IF(C86="F",100,IF(C86="G",0))))))))</f>
        <v>0</v>
      </c>
    </row>
    <row r="87" spans="1:5" ht="17.100000000000001" customHeight="1">
      <c r="A87" s="31"/>
      <c r="B87" s="31"/>
      <c r="C87" s="31"/>
      <c r="D87" s="31"/>
      <c r="E87" s="34">
        <f>MIN('①団体情報'!$B$5,IF(C87="A",950,IF(C87="B",950,IF(C87="C",700,IF(C87="D",550,IF(C87="E",300,IF(C87="F",100,IF(C87="G",0))))))))</f>
        <v>0</v>
      </c>
    </row>
    <row r="88" spans="1:5" ht="17.100000000000001" customHeight="1">
      <c r="A88" s="31"/>
      <c r="B88" s="31"/>
      <c r="C88" s="31"/>
      <c r="D88" s="31"/>
      <c r="E88" s="34">
        <f>MIN('①団体情報'!$B$5,IF(C88="A",950,IF(C88="B",950,IF(C88="C",700,IF(C88="D",550,IF(C88="E",300,IF(C88="F",100,IF(C88="G",0))))))))</f>
        <v>0</v>
      </c>
    </row>
    <row r="89" spans="1:5" ht="17.100000000000001" customHeight="1">
      <c r="A89" s="31"/>
      <c r="B89" s="31"/>
      <c r="C89" s="31"/>
      <c r="D89" s="31"/>
      <c r="E89" s="34">
        <f>MIN('①団体情報'!$B$5,IF(C89="A",950,IF(C89="B",950,IF(C89="C",700,IF(C89="D",550,IF(C89="E",300,IF(C89="F",100,IF(C89="G",0))))))))</f>
        <v>0</v>
      </c>
    </row>
    <row r="90" spans="1:5" ht="17.100000000000001" customHeight="1">
      <c r="A90" s="31"/>
      <c r="B90" s="31"/>
      <c r="C90" s="31"/>
      <c r="D90" s="31"/>
      <c r="E90" s="34">
        <f>MIN('①団体情報'!$B$5,IF(C90="A",950,IF(C90="B",950,IF(C90="C",700,IF(C90="D",550,IF(C90="E",300,IF(C90="F",100,IF(C90="G",0))))))))</f>
        <v>0</v>
      </c>
    </row>
    <row r="91" spans="1:5" ht="17.100000000000001" customHeight="1">
      <c r="A91" s="31"/>
      <c r="B91" s="31"/>
      <c r="C91" s="31"/>
      <c r="D91" s="31"/>
      <c r="E91" s="34">
        <f>MIN('①団体情報'!$B$5,IF(C91="A",950,IF(C91="B",950,IF(C91="C",700,IF(C91="D",550,IF(C91="E",300,IF(C91="F",100,IF(C91="G",0))))))))</f>
        <v>0</v>
      </c>
    </row>
    <row r="92" spans="1:5" ht="17.100000000000001" customHeight="1">
      <c r="A92" s="31"/>
      <c r="B92" s="31"/>
      <c r="C92" s="31"/>
      <c r="D92" s="31"/>
      <c r="E92" s="34">
        <f>MIN('①団体情報'!$B$5,IF(C92="A",950,IF(C92="B",950,IF(C92="C",700,IF(C92="D",550,IF(C92="E",300,IF(C92="F",100,IF(C92="G",0))))))))</f>
        <v>0</v>
      </c>
    </row>
    <row r="93" spans="1:5" ht="17.100000000000001" customHeight="1">
      <c r="A93" s="31"/>
      <c r="B93" s="31"/>
      <c r="C93" s="31"/>
      <c r="D93" s="31"/>
      <c r="E93" s="34">
        <f>MIN('①団体情報'!$B$5,IF(C93="A",950,IF(C93="B",950,IF(C93="C",700,IF(C93="D",550,IF(C93="E",300,IF(C93="F",100,IF(C93="G",0))))))))</f>
        <v>0</v>
      </c>
    </row>
    <row r="94" spans="1:5" ht="17.100000000000001" customHeight="1">
      <c r="A94" s="31"/>
      <c r="B94" s="31"/>
      <c r="C94" s="31"/>
      <c r="D94" s="31"/>
      <c r="E94" s="34">
        <f>MIN('①団体情報'!$B$5,IF(C94="A",950,IF(C94="B",950,IF(C94="C",700,IF(C94="D",550,IF(C94="E",300,IF(C94="F",100,IF(C94="G",0))))))))</f>
        <v>0</v>
      </c>
    </row>
    <row r="95" spans="1:5" ht="17.100000000000001" customHeight="1">
      <c r="A95" s="31"/>
      <c r="B95" s="31"/>
      <c r="C95" s="31"/>
      <c r="D95" s="31"/>
      <c r="E95" s="34">
        <f>MIN('①団体情報'!$B$5,IF(C95="A",950,IF(C95="B",950,IF(C95="C",700,IF(C95="D",550,IF(C95="E",300,IF(C95="F",100,IF(C95="G",0))))))))</f>
        <v>0</v>
      </c>
    </row>
    <row r="96" spans="1:5" ht="17.100000000000001" customHeight="1">
      <c r="A96" s="31"/>
      <c r="B96" s="31"/>
      <c r="C96" s="31"/>
      <c r="D96" s="31"/>
      <c r="E96" s="34">
        <f>MIN('①団体情報'!$B$5,IF(C96="A",950,IF(C96="B",950,IF(C96="C",700,IF(C96="D",550,IF(C96="E",300,IF(C96="F",100,IF(C96="G",0))))))))</f>
        <v>0</v>
      </c>
    </row>
    <row r="97" spans="1:5" ht="17.100000000000001" customHeight="1">
      <c r="A97" s="31"/>
      <c r="B97" s="31"/>
      <c r="C97" s="31"/>
      <c r="D97" s="31"/>
      <c r="E97" s="34">
        <f>MIN('①団体情報'!$B$5,IF(C97="A",950,IF(C97="B",950,IF(C97="C",700,IF(C97="D",550,IF(C97="E",300,IF(C97="F",100,IF(C97="G",0))))))))</f>
        <v>0</v>
      </c>
    </row>
    <row r="98" spans="1:5" ht="17.100000000000001" customHeight="1">
      <c r="A98" s="31"/>
      <c r="B98" s="31"/>
      <c r="C98" s="31"/>
      <c r="D98" s="31"/>
      <c r="E98" s="34">
        <f>MIN('①団体情報'!$B$5,IF(C98="A",950,IF(C98="B",950,IF(C98="C",700,IF(C98="D",550,IF(C98="E",300,IF(C98="F",100,IF(C98="G",0))))))))</f>
        <v>0</v>
      </c>
    </row>
    <row r="99" spans="1:5" ht="17.100000000000001" customHeight="1">
      <c r="A99" s="31"/>
      <c r="B99" s="31"/>
      <c r="C99" s="31"/>
      <c r="D99" s="31"/>
      <c r="E99" s="34">
        <f>MIN('①団体情報'!$B$5,IF(C99="A",950,IF(C99="B",950,IF(C99="C",700,IF(C99="D",550,IF(C99="E",300,IF(C99="F",100,IF(C99="G",0))))))))</f>
        <v>0</v>
      </c>
    </row>
    <row r="100" spans="1:5" ht="17.100000000000001" customHeight="1">
      <c r="A100" s="31"/>
      <c r="B100" s="31"/>
      <c r="C100" s="31"/>
      <c r="D100" s="31"/>
      <c r="E100" s="34">
        <f>MIN('①団体情報'!$B$5,IF(C100="A",950,IF(C100="B",950,IF(C100="C",700,IF(C100="D",550,IF(C100="E",300,IF(C100="F",100,IF(C100="G",0))))))))</f>
        <v>0</v>
      </c>
    </row>
    <row r="101" spans="1:5" ht="17.100000000000001" customHeight="1">
      <c r="A101" s="31"/>
      <c r="B101" s="31"/>
      <c r="C101" s="31"/>
      <c r="D101" s="31"/>
      <c r="E101" s="34">
        <f>MIN('①団体情報'!$B$5,IF(C101="A",950,IF(C101="B",950,IF(C101="C",700,IF(C101="D",550,IF(C101="E",300,IF(C101="F",100,IF(C101="G",0))))))))</f>
        <v>0</v>
      </c>
    </row>
    <row r="102" spans="1:5" ht="17.100000000000001" customHeight="1">
      <c r="A102" s="31"/>
      <c r="B102" s="31"/>
      <c r="C102" s="31"/>
      <c r="D102" s="31"/>
      <c r="E102" s="34">
        <f>MIN('①団体情報'!$B$5,IF(C102="A",950,IF(C102="B",950,IF(C102="C",700,IF(C102="D",550,IF(C102="E",300,IF(C102="F",100,IF(C102="G",0))))))))</f>
        <v>0</v>
      </c>
    </row>
    <row r="103" spans="1:5" ht="17.100000000000001" customHeight="1">
      <c r="A103" s="31"/>
      <c r="B103" s="31"/>
      <c r="C103" s="31"/>
      <c r="D103" s="31"/>
      <c r="E103" s="34">
        <f>MIN('①団体情報'!$B$5,IF(C103="A",950,IF(C103="B",950,IF(C103="C",700,IF(C103="D",550,IF(C103="E",300,IF(C103="F",100,IF(C103="G",0))))))))</f>
        <v>0</v>
      </c>
    </row>
    <row r="104" spans="1:5" ht="17.100000000000001" customHeight="1">
      <c r="A104" s="31"/>
      <c r="B104" s="31"/>
      <c r="C104" s="31"/>
      <c r="D104" s="31"/>
      <c r="E104" s="34">
        <f>MIN('①団体情報'!$B$5,IF(C104="A",950,IF(C104="B",950,IF(C104="C",700,IF(C104="D",550,IF(C104="E",300,IF(C104="F",100,IF(C104="G",0))))))))</f>
        <v>0</v>
      </c>
    </row>
    <row r="105" spans="1:5" ht="17.100000000000001" customHeight="1">
      <c r="A105" s="31"/>
      <c r="B105" s="31"/>
      <c r="C105" s="31"/>
      <c r="D105" s="31"/>
      <c r="E105" s="34">
        <f>MIN('①団体情報'!$B$5,IF(C105="A",950,IF(C105="B",950,IF(C105="C",700,IF(C105="D",550,IF(C105="E",300,IF(C105="F",100,IF(C105="G",0))))))))</f>
        <v>0</v>
      </c>
    </row>
    <row r="106" spans="1:5" ht="17.100000000000001" customHeight="1">
      <c r="A106" s="31"/>
      <c r="B106" s="31"/>
      <c r="C106" s="31"/>
      <c r="D106" s="31"/>
      <c r="E106" s="34">
        <f>MIN('①団体情報'!$B$5,IF(C106="A",950,IF(C106="B",950,IF(C106="C",700,IF(C106="D",550,IF(C106="E",300,IF(C106="F",100,IF(C106="G",0))))))))</f>
        <v>0</v>
      </c>
    </row>
    <row r="107" spans="1:5" ht="17.100000000000001" customHeight="1">
      <c r="A107" s="31"/>
      <c r="B107" s="31"/>
      <c r="C107" s="31"/>
      <c r="D107" s="31"/>
      <c r="E107" s="34">
        <f>MIN('①団体情報'!$B$5,IF(C107="A",950,IF(C107="B",950,IF(C107="C",700,IF(C107="D",550,IF(C107="E",300,IF(C107="F",100,IF(C107="G",0))))))))</f>
        <v>0</v>
      </c>
    </row>
    <row r="108" spans="1:5" ht="17.100000000000001" customHeight="1">
      <c r="A108" s="31"/>
      <c r="B108" s="31"/>
      <c r="C108" s="31"/>
      <c r="D108" s="31"/>
      <c r="E108" s="34">
        <f>MIN('①団体情報'!$B$5,IF(C108="A",950,IF(C108="B",950,IF(C108="C",700,IF(C108="D",550,IF(C108="E",300,IF(C108="F",100,IF(C108="G",0))))))))</f>
        <v>0</v>
      </c>
    </row>
    <row r="109" spans="1:5" ht="17.100000000000001" customHeight="1">
      <c r="A109" s="31"/>
      <c r="B109" s="31"/>
      <c r="C109" s="31"/>
      <c r="D109" s="31"/>
      <c r="E109" s="34">
        <f>MIN('①団体情報'!$B$5,IF(C109="A",950,IF(C109="B",950,IF(C109="C",700,IF(C109="D",550,IF(C109="E",300,IF(C109="F",100,IF(C109="G",0))))))))</f>
        <v>0</v>
      </c>
    </row>
    <row r="110" spans="1:5" ht="17.100000000000001" customHeight="1">
      <c r="A110" s="31"/>
      <c r="B110" s="31"/>
      <c r="C110" s="31"/>
      <c r="D110" s="31"/>
      <c r="E110" s="34">
        <f>MIN('①団体情報'!$B$5,IF(C110="A",950,IF(C110="B",950,IF(C110="C",700,IF(C110="D",550,IF(C110="E",300,IF(C110="F",100,IF(C110="G",0))))))))</f>
        <v>0</v>
      </c>
    </row>
    <row r="111" spans="1:5" ht="17.100000000000001" customHeight="1">
      <c r="A111" s="31"/>
      <c r="B111" s="31"/>
      <c r="C111" s="31"/>
      <c r="D111" s="31"/>
      <c r="E111" s="34">
        <f>MIN('①団体情報'!$B$5,IF(C111="A",950,IF(C111="B",950,IF(C111="C",700,IF(C111="D",550,IF(C111="E",300,IF(C111="F",100,IF(C111="G",0))))))))</f>
        <v>0</v>
      </c>
    </row>
    <row r="112" spans="1:5" ht="17.100000000000001" customHeight="1">
      <c r="A112" s="31"/>
      <c r="B112" s="31"/>
      <c r="C112" s="31"/>
      <c r="D112" s="31"/>
      <c r="E112" s="34">
        <f>MIN('①団体情報'!$B$5,IF(C112="A",950,IF(C112="B",950,IF(C112="C",700,IF(C112="D",550,IF(C112="E",300,IF(C112="F",100,IF(C112="G",0))))))))</f>
        <v>0</v>
      </c>
    </row>
    <row r="113" spans="1:5" ht="17.100000000000001" customHeight="1">
      <c r="A113" s="31"/>
      <c r="B113" s="31"/>
      <c r="C113" s="31"/>
      <c r="D113" s="31"/>
      <c r="E113" s="34">
        <f>MIN('①団体情報'!$B$5,IF(C113="A",950,IF(C113="B",950,IF(C113="C",700,IF(C113="D",550,IF(C113="E",300,IF(C113="F",100,IF(C113="G",0))))))))</f>
        <v>0</v>
      </c>
    </row>
    <row r="114" spans="1:5" ht="17.100000000000001" customHeight="1">
      <c r="A114" s="31"/>
      <c r="B114" s="31"/>
      <c r="C114" s="31"/>
      <c r="D114" s="31"/>
      <c r="E114" s="34">
        <f>MIN('①団体情報'!$B$5,IF(C114="A",950,IF(C114="B",950,IF(C114="C",700,IF(C114="D",550,IF(C114="E",300,IF(C114="F",100,IF(C114="G",0))))))))</f>
        <v>0</v>
      </c>
    </row>
    <row r="115" spans="1:5" ht="17.100000000000001" customHeight="1">
      <c r="A115" s="31"/>
      <c r="B115" s="31"/>
      <c r="C115" s="31"/>
      <c r="D115" s="31"/>
      <c r="E115" s="34">
        <f>MIN('①団体情報'!$B$5,IF(C115="A",950,IF(C115="B",950,IF(C115="C",700,IF(C115="D",550,IF(C115="E",300,IF(C115="F",100,IF(C115="G",0))))))))</f>
        <v>0</v>
      </c>
    </row>
    <row r="116" spans="1:5" ht="17.100000000000001" customHeight="1">
      <c r="A116" s="31"/>
      <c r="B116" s="31"/>
      <c r="C116" s="31"/>
      <c r="D116" s="31"/>
      <c r="E116" s="34">
        <f>MIN('①団体情報'!$B$5,IF(C116="A",950,IF(C116="B",950,IF(C116="C",700,IF(C116="D",550,IF(C116="E",300,IF(C116="F",100,IF(C116="G",0))))))))</f>
        <v>0</v>
      </c>
    </row>
    <row r="117" spans="1:5" ht="17.100000000000001" customHeight="1">
      <c r="A117" s="31"/>
      <c r="B117" s="31"/>
      <c r="C117" s="31"/>
      <c r="D117" s="31"/>
      <c r="E117" s="34">
        <f>MIN('①団体情報'!$B$5,IF(C117="A",950,IF(C117="B",950,IF(C117="C",700,IF(C117="D",550,IF(C117="E",300,IF(C117="F",100,IF(C117="G",0))))))))</f>
        <v>0</v>
      </c>
    </row>
    <row r="118" spans="1:5" ht="17.100000000000001" customHeight="1">
      <c r="A118" s="31"/>
      <c r="B118" s="31"/>
      <c r="C118" s="31"/>
      <c r="D118" s="31"/>
      <c r="E118" s="34">
        <f>MIN('①団体情報'!$B$5,IF(C118="A",950,IF(C118="B",950,IF(C118="C",700,IF(C118="D",550,IF(C118="E",300,IF(C118="F",100,IF(C118="G",0))))))))</f>
        <v>0</v>
      </c>
    </row>
  </sheetData>
  <sheetProtection sheet="1" objects="1" scenarios="1"/>
  <phoneticPr fontId="3"/>
  <dataValidations count="4">
    <dataValidation type="custom" allowBlank="1" showDropDown="0" showInputMessage="1" showErrorMessage="1" sqref="A119:A130">
      <formula1>AND(ISNUMBER(A:A),LEN(A:A)=4)</formula1>
    </dataValidation>
    <dataValidation type="custom" allowBlank="1" showDropDown="0" showInputMessage="1" showErrorMessage="1" errorTitle="入力エラー" error="4桁の半角数字を入力してください。" sqref="A2:A118">
      <formula1>AND(ISNUMBER(A2),LEN(A2)=4)</formula1>
    </dataValidation>
    <dataValidation type="list" allowBlank="1" showDropDown="0" showInputMessage="1" showErrorMessage="1" sqref="C2:C118">
      <formula1>"A,B,C,D,E,F,G,-"</formula1>
    </dataValidation>
    <dataValidation type="list" allowBlank="1" showDropDown="0" showInputMessage="1" showErrorMessage="1" sqref="D2:D118">
      <formula1>"身体,療育,精神,その他"</formula1>
    </dataValidation>
  </dataValidations>
  <pageMargins left="0.7" right="0.7" top="0.75" bottom="0.75" header="0.3" footer="0.3"/>
  <pageSetup paperSize="9" fitToWidth="1" fitToHeight="1" orientation="portrait" usePrinterDefault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500"/>
  <sheetViews>
    <sheetView workbookViewId="0">
      <selection activeCell="X15" sqref="X15"/>
    </sheetView>
  </sheetViews>
  <sheetFormatPr defaultRowHeight="13.2"/>
  <cols>
    <col min="1" max="1" width="7.75" style="35" customWidth="1"/>
    <col min="2" max="2" width="15.25" style="36" customWidth="1"/>
    <col min="3" max="3" width="6.375" style="37" customWidth="1"/>
    <col min="4" max="4" width="6" style="35" customWidth="1"/>
    <col min="5" max="6" width="6.5" style="35" customWidth="1"/>
    <col min="7" max="7" width="5.25" style="35" customWidth="1"/>
    <col min="8" max="9" width="8.25" style="35" customWidth="1"/>
    <col min="10" max="10" width="10.125" style="37" customWidth="1"/>
    <col min="11" max="11" width="19.75" style="37" customWidth="1"/>
    <col min="12" max="12" width="13.25" style="35" customWidth="1"/>
    <col min="13" max="13" width="5.625" style="37" customWidth="1"/>
    <col min="14" max="14" width="11.875" style="37" hidden="1" customWidth="1"/>
    <col min="15" max="15" width="13.5" style="38" hidden="1" customWidth="1"/>
    <col min="16" max="16" width="11.75" style="38" hidden="1" customWidth="1"/>
    <col min="17" max="17" width="9" style="39" hidden="1" customWidth="1"/>
    <col min="18" max="18" width="7.125" style="40" hidden="1" customWidth="1"/>
    <col min="19" max="19" width="8.25" style="40" hidden="1" customWidth="1"/>
    <col min="20" max="20" width="5.75" style="35" hidden="1" customWidth="1"/>
    <col min="21" max="21" width="7.625" style="37" hidden="1" customWidth="1"/>
    <col min="22" max="16384" width="9" style="37" customWidth="1"/>
  </cols>
  <sheetData>
    <row r="1" spans="1:21" ht="30.75" customHeight="1">
      <c r="A1" s="41" t="s">
        <v>115</v>
      </c>
      <c r="B1" s="44" t="str">
        <f>'①団体情報'!B1</f>
        <v>令和8年度</v>
      </c>
      <c r="C1" s="47">
        <v>6</v>
      </c>
      <c r="D1" s="49" t="s">
        <v>157</v>
      </c>
      <c r="E1" s="49"/>
      <c r="F1" s="50"/>
      <c r="G1" s="50"/>
      <c r="H1" s="50"/>
    </row>
    <row r="2" spans="1:21" ht="16.5" customHeight="1">
      <c r="J2" s="52">
        <f>SUBTOTAL(9,J4:J1000)</f>
        <v>0</v>
      </c>
      <c r="K2" s="55"/>
      <c r="L2" s="57"/>
      <c r="M2" s="55"/>
      <c r="N2" s="55"/>
      <c r="O2" s="55"/>
      <c r="P2" s="59">
        <f>SUBTOTAL(9,P4:P1000)</f>
        <v>0</v>
      </c>
    </row>
    <row r="3" spans="1:21" ht="18" customHeight="1">
      <c r="A3" s="42" t="s">
        <v>117</v>
      </c>
      <c r="B3" s="45" t="s">
        <v>69</v>
      </c>
      <c r="C3" s="42" t="s">
        <v>18</v>
      </c>
      <c r="D3" s="42" t="s">
        <v>118</v>
      </c>
      <c r="E3" s="42" t="s">
        <v>120</v>
      </c>
      <c r="F3" s="42" t="s">
        <v>95</v>
      </c>
      <c r="G3" s="42" t="s">
        <v>86</v>
      </c>
      <c r="H3" s="42" t="s">
        <v>121</v>
      </c>
      <c r="I3" s="42" t="s">
        <v>122</v>
      </c>
      <c r="J3" s="53" t="s">
        <v>43</v>
      </c>
      <c r="K3" s="53" t="s">
        <v>22</v>
      </c>
      <c r="L3" s="45" t="s">
        <v>119</v>
      </c>
      <c r="N3" s="37" t="s">
        <v>123</v>
      </c>
      <c r="O3" s="38" t="s">
        <v>126</v>
      </c>
      <c r="P3" s="38" t="s">
        <v>127</v>
      </c>
      <c r="Q3" s="39" t="s">
        <v>133</v>
      </c>
      <c r="R3" s="40" t="s">
        <v>121</v>
      </c>
      <c r="S3" s="40" t="s">
        <v>122</v>
      </c>
    </row>
    <row r="4" spans="1:21" ht="15.95" customHeight="1">
      <c r="A4" s="43"/>
      <c r="B4" s="46" t="str">
        <f>IFERROR(VLOOKUP($A4,'②利用者名簿'!$A:$E,2,0),"")</f>
        <v/>
      </c>
      <c r="C4" s="48" t="str">
        <f>IFERROR(VLOOKUP($A4,'②利用者名簿'!$A:$E,3,0),"")</f>
        <v/>
      </c>
      <c r="D4" s="43"/>
      <c r="E4" s="43"/>
      <c r="F4" s="43"/>
      <c r="G4" s="48" t="str">
        <f t="shared" ref="G4:G67" si="0">TEXT(CONCATENATE(D4,"/",E4,"/",F4),"aaa")</f>
        <v>//</v>
      </c>
      <c r="H4" s="51"/>
      <c r="I4" s="51"/>
      <c r="J4" s="54" t="str">
        <f t="shared" ref="J4:J67" si="1">IFERROR(MROUND((ROUNDDOWN($I4,-2)-ROUNDDOWN($H4,-2))/100+(RIGHT($I4,2)-RIGHT($H4,2))/60,0.5),"")</f>
        <v/>
      </c>
      <c r="K4" s="56"/>
      <c r="L4" s="43"/>
      <c r="N4" s="58" t="str">
        <f>IFERROR(VLOOKUP($A4,'②利用者名簿'!$A:$E,5,0),"")</f>
        <v/>
      </c>
      <c r="O4" s="59" t="str">
        <f>IFERROR(2*'①団体情報'!$B$5*'③入力シート'!J4,"")</f>
        <v/>
      </c>
      <c r="P4" s="59" t="str">
        <f>IFERROR(N4*'③入力シート'!J4,"")</f>
        <v/>
      </c>
      <c r="Q4" s="60" t="str">
        <f t="shared" ref="Q4:Q67" si="2">CONCATENATE(D4,".",E4,".",F4)</f>
        <v>..</v>
      </c>
      <c r="R4" s="61" t="str">
        <f t="shared" ref="R4:R67" si="3">IFERROR(TIME(LEFT($H4,LEN($H4)-2),RIGHT($H4,2),0),"")</f>
        <v/>
      </c>
      <c r="S4" s="61" t="str">
        <f t="shared" ref="S4:S67" si="4">IFERROR(TIME(LEFT($I4,LEN($I4)-2),RIGHT($I4,2),0),"")</f>
        <v/>
      </c>
      <c r="T4" s="62" t="str">
        <f t="shared" ref="T4:T67" si="5">LEFT(K4,1)</f>
        <v/>
      </c>
      <c r="U4" s="58" t="str">
        <f t="shared" ref="U4:U67" si="6">CONCATENATE(A4,T4)</f>
        <v/>
      </c>
    </row>
    <row r="5" spans="1:21" ht="15.95" customHeight="1">
      <c r="A5" s="43"/>
      <c r="B5" s="46" t="str">
        <f>IFERROR(VLOOKUP($A5,'②利用者名簿'!$A:$E,2,0),"")</f>
        <v/>
      </c>
      <c r="C5" s="48" t="str">
        <f>IFERROR(VLOOKUP($A5,'②利用者名簿'!$A:$E,3,0),"")</f>
        <v/>
      </c>
      <c r="D5" s="43"/>
      <c r="E5" s="43"/>
      <c r="F5" s="43"/>
      <c r="G5" s="48" t="str">
        <f t="shared" si="0"/>
        <v>//</v>
      </c>
      <c r="H5" s="51"/>
      <c r="I5" s="51"/>
      <c r="J5" s="54" t="str">
        <f t="shared" si="1"/>
        <v/>
      </c>
      <c r="K5" s="56"/>
      <c r="L5" s="43"/>
      <c r="N5" s="58" t="str">
        <f>IFERROR(VLOOKUP($A5,'②利用者名簿'!$A:$E,5,0),"")</f>
        <v/>
      </c>
      <c r="O5" s="59" t="str">
        <f>IFERROR(2*'①団体情報'!$B$5*'③入力シート'!J5,"")</f>
        <v/>
      </c>
      <c r="P5" s="59" t="str">
        <f>IFERROR(N5*'③入力シート'!J5,"")</f>
        <v/>
      </c>
      <c r="Q5" s="60" t="str">
        <f t="shared" si="2"/>
        <v>..</v>
      </c>
      <c r="R5" s="61" t="str">
        <f t="shared" si="3"/>
        <v/>
      </c>
      <c r="S5" s="61" t="str">
        <f t="shared" si="4"/>
        <v/>
      </c>
      <c r="T5" s="62" t="str">
        <f t="shared" si="5"/>
        <v/>
      </c>
      <c r="U5" s="58" t="str">
        <f t="shared" si="6"/>
        <v/>
      </c>
    </row>
    <row r="6" spans="1:21" ht="15.95" customHeight="1">
      <c r="A6" s="43"/>
      <c r="B6" s="46" t="str">
        <f>IFERROR(VLOOKUP($A6,'②利用者名簿'!$A:$E,2,0),"")</f>
        <v/>
      </c>
      <c r="C6" s="48" t="str">
        <f>IFERROR(VLOOKUP($A6,'②利用者名簿'!$A:$E,3,0),"")</f>
        <v/>
      </c>
      <c r="D6" s="43"/>
      <c r="E6" s="43"/>
      <c r="F6" s="43"/>
      <c r="G6" s="48" t="str">
        <f t="shared" si="0"/>
        <v>//</v>
      </c>
      <c r="H6" s="51"/>
      <c r="I6" s="51"/>
      <c r="J6" s="54" t="str">
        <f t="shared" si="1"/>
        <v/>
      </c>
      <c r="K6" s="56"/>
      <c r="L6" s="43"/>
      <c r="N6" s="58" t="str">
        <f>IFERROR(VLOOKUP($A6,'②利用者名簿'!$A:$E,5,0),"")</f>
        <v/>
      </c>
      <c r="O6" s="59" t="str">
        <f>IFERROR(2*'①団体情報'!$B$5*'③入力シート'!J6,"")</f>
        <v/>
      </c>
      <c r="P6" s="59" t="str">
        <f>IFERROR(N6*'③入力シート'!J6,"")</f>
        <v/>
      </c>
      <c r="Q6" s="60" t="str">
        <f t="shared" si="2"/>
        <v>..</v>
      </c>
      <c r="R6" s="61" t="str">
        <f t="shared" si="3"/>
        <v/>
      </c>
      <c r="S6" s="61" t="str">
        <f t="shared" si="4"/>
        <v/>
      </c>
      <c r="T6" s="62" t="str">
        <f t="shared" si="5"/>
        <v/>
      </c>
      <c r="U6" s="58" t="str">
        <f t="shared" si="6"/>
        <v/>
      </c>
    </row>
    <row r="7" spans="1:21" ht="15.95" customHeight="1">
      <c r="A7" s="43"/>
      <c r="B7" s="46" t="str">
        <f>IFERROR(VLOOKUP($A7,'②利用者名簿'!$A:$E,2,0),"")</f>
        <v/>
      </c>
      <c r="C7" s="48" t="str">
        <f>IFERROR(VLOOKUP($A7,'②利用者名簿'!$A:$E,3,0),"")</f>
        <v/>
      </c>
      <c r="D7" s="43"/>
      <c r="E7" s="43"/>
      <c r="F7" s="43"/>
      <c r="G7" s="48" t="str">
        <f t="shared" si="0"/>
        <v>//</v>
      </c>
      <c r="H7" s="51"/>
      <c r="I7" s="51"/>
      <c r="J7" s="54" t="str">
        <f t="shared" si="1"/>
        <v/>
      </c>
      <c r="K7" s="56"/>
      <c r="L7" s="43"/>
      <c r="N7" s="58" t="str">
        <f>IFERROR(VLOOKUP($A7,'②利用者名簿'!$A:$E,5,0),"")</f>
        <v/>
      </c>
      <c r="O7" s="59" t="str">
        <f>IFERROR(2*'①団体情報'!$B$5*'③入力シート'!J7,"")</f>
        <v/>
      </c>
      <c r="P7" s="59" t="str">
        <f>IFERROR(N7*'③入力シート'!J7,"")</f>
        <v/>
      </c>
      <c r="Q7" s="60" t="str">
        <f t="shared" si="2"/>
        <v>..</v>
      </c>
      <c r="R7" s="61" t="str">
        <f t="shared" si="3"/>
        <v/>
      </c>
      <c r="S7" s="61" t="str">
        <f t="shared" si="4"/>
        <v/>
      </c>
      <c r="T7" s="62" t="str">
        <f t="shared" si="5"/>
        <v/>
      </c>
      <c r="U7" s="58" t="str">
        <f t="shared" si="6"/>
        <v/>
      </c>
    </row>
    <row r="8" spans="1:21" ht="15.95" customHeight="1">
      <c r="A8" s="43"/>
      <c r="B8" s="46" t="str">
        <f>IFERROR(VLOOKUP($A8,'②利用者名簿'!$A:$E,2,0),"")</f>
        <v/>
      </c>
      <c r="C8" s="48" t="str">
        <f>IFERROR(VLOOKUP($A8,'②利用者名簿'!$A:$E,3,0),"")</f>
        <v/>
      </c>
      <c r="D8" s="43"/>
      <c r="E8" s="43"/>
      <c r="F8" s="43"/>
      <c r="G8" s="48" t="str">
        <f t="shared" si="0"/>
        <v>//</v>
      </c>
      <c r="H8" s="51"/>
      <c r="I8" s="51"/>
      <c r="J8" s="54" t="str">
        <f t="shared" si="1"/>
        <v/>
      </c>
      <c r="K8" s="56"/>
      <c r="L8" s="43"/>
      <c r="N8" s="58" t="str">
        <f>IFERROR(VLOOKUP($A8,'②利用者名簿'!$A:$E,5,0),"")</f>
        <v/>
      </c>
      <c r="O8" s="59" t="str">
        <f>IFERROR(2*'①団体情報'!$B$5*'③入力シート'!J8,"")</f>
        <v/>
      </c>
      <c r="P8" s="59" t="str">
        <f>IFERROR(N8*'③入力シート'!J8,"")</f>
        <v/>
      </c>
      <c r="Q8" s="60" t="str">
        <f t="shared" si="2"/>
        <v>..</v>
      </c>
      <c r="R8" s="61" t="str">
        <f t="shared" si="3"/>
        <v/>
      </c>
      <c r="S8" s="61" t="str">
        <f t="shared" si="4"/>
        <v/>
      </c>
      <c r="T8" s="62" t="str">
        <f t="shared" si="5"/>
        <v/>
      </c>
      <c r="U8" s="58" t="str">
        <f t="shared" si="6"/>
        <v/>
      </c>
    </row>
    <row r="9" spans="1:21" ht="15.95" customHeight="1">
      <c r="A9" s="43"/>
      <c r="B9" s="46" t="str">
        <f>IFERROR(VLOOKUP($A9,'②利用者名簿'!$A:$E,2,0),"")</f>
        <v/>
      </c>
      <c r="C9" s="48" t="str">
        <f>IFERROR(VLOOKUP($A9,'②利用者名簿'!$A:$E,3,0),"")</f>
        <v/>
      </c>
      <c r="D9" s="43"/>
      <c r="E9" s="43"/>
      <c r="F9" s="43"/>
      <c r="G9" s="48" t="str">
        <f t="shared" si="0"/>
        <v>//</v>
      </c>
      <c r="H9" s="51"/>
      <c r="I9" s="51"/>
      <c r="J9" s="54" t="str">
        <f t="shared" si="1"/>
        <v/>
      </c>
      <c r="K9" s="56"/>
      <c r="L9" s="43"/>
      <c r="N9" s="58" t="str">
        <f>IFERROR(VLOOKUP($A9,'②利用者名簿'!$A:$E,5,0),"")</f>
        <v/>
      </c>
      <c r="O9" s="59" t="str">
        <f>IFERROR(2*'①団体情報'!$B$5*'③入力シート'!J9,"")</f>
        <v/>
      </c>
      <c r="P9" s="59" t="str">
        <f>IFERROR(N9*'③入力シート'!J9,"")</f>
        <v/>
      </c>
      <c r="Q9" s="60" t="str">
        <f t="shared" si="2"/>
        <v>..</v>
      </c>
      <c r="R9" s="61" t="str">
        <f t="shared" si="3"/>
        <v/>
      </c>
      <c r="S9" s="61" t="str">
        <f t="shared" si="4"/>
        <v/>
      </c>
      <c r="T9" s="62" t="str">
        <f t="shared" si="5"/>
        <v/>
      </c>
      <c r="U9" s="58" t="str">
        <f t="shared" si="6"/>
        <v/>
      </c>
    </row>
    <row r="10" spans="1:21" ht="15.95" customHeight="1">
      <c r="A10" s="43"/>
      <c r="B10" s="46" t="str">
        <f>IFERROR(VLOOKUP($A10,'②利用者名簿'!$A:$E,2,0),"")</f>
        <v/>
      </c>
      <c r="C10" s="48" t="str">
        <f>IFERROR(VLOOKUP($A10,'②利用者名簿'!$A:$E,3,0),"")</f>
        <v/>
      </c>
      <c r="D10" s="43"/>
      <c r="E10" s="43"/>
      <c r="F10" s="43"/>
      <c r="G10" s="48" t="str">
        <f t="shared" si="0"/>
        <v>//</v>
      </c>
      <c r="H10" s="51"/>
      <c r="I10" s="51"/>
      <c r="J10" s="54" t="str">
        <f t="shared" si="1"/>
        <v/>
      </c>
      <c r="K10" s="56"/>
      <c r="L10" s="43"/>
      <c r="N10" s="58" t="str">
        <f>IFERROR(VLOOKUP($A10,'②利用者名簿'!$A:$E,5,0),"")</f>
        <v/>
      </c>
      <c r="O10" s="59" t="str">
        <f>IFERROR(2*'①団体情報'!$B$5*'③入力シート'!J10,"")</f>
        <v/>
      </c>
      <c r="P10" s="59" t="str">
        <f>IFERROR(N10*'③入力シート'!J10,"")</f>
        <v/>
      </c>
      <c r="Q10" s="60" t="str">
        <f t="shared" si="2"/>
        <v>..</v>
      </c>
      <c r="R10" s="61" t="str">
        <f t="shared" si="3"/>
        <v/>
      </c>
      <c r="S10" s="61" t="str">
        <f t="shared" si="4"/>
        <v/>
      </c>
      <c r="T10" s="62" t="str">
        <f t="shared" si="5"/>
        <v/>
      </c>
      <c r="U10" s="58" t="str">
        <f t="shared" si="6"/>
        <v/>
      </c>
    </row>
    <row r="11" spans="1:21" ht="15.95" customHeight="1">
      <c r="A11" s="43"/>
      <c r="B11" s="46" t="str">
        <f>IFERROR(VLOOKUP($A11,'②利用者名簿'!$A:$E,2,0),"")</f>
        <v/>
      </c>
      <c r="C11" s="48" t="str">
        <f>IFERROR(VLOOKUP($A11,'②利用者名簿'!$A:$E,3,0),"")</f>
        <v/>
      </c>
      <c r="D11" s="43"/>
      <c r="E11" s="43"/>
      <c r="F11" s="43"/>
      <c r="G11" s="48" t="str">
        <f t="shared" si="0"/>
        <v>//</v>
      </c>
      <c r="H11" s="51"/>
      <c r="I11" s="51"/>
      <c r="J11" s="54" t="str">
        <f t="shared" si="1"/>
        <v/>
      </c>
      <c r="K11" s="56"/>
      <c r="L11" s="43"/>
      <c r="N11" s="58" t="str">
        <f>IFERROR(VLOOKUP($A11,'②利用者名簿'!$A:$E,5,0),"")</f>
        <v/>
      </c>
      <c r="O11" s="59" t="str">
        <f>IFERROR(2*'①団体情報'!$B$5*'③入力シート'!J11,"")</f>
        <v/>
      </c>
      <c r="P11" s="59" t="str">
        <f>IFERROR(N11*'③入力シート'!J11,"")</f>
        <v/>
      </c>
      <c r="Q11" s="60" t="str">
        <f t="shared" si="2"/>
        <v>..</v>
      </c>
      <c r="R11" s="61" t="str">
        <f t="shared" si="3"/>
        <v/>
      </c>
      <c r="S11" s="61" t="str">
        <f t="shared" si="4"/>
        <v/>
      </c>
      <c r="T11" s="62" t="str">
        <f t="shared" si="5"/>
        <v/>
      </c>
      <c r="U11" s="58" t="str">
        <f t="shared" si="6"/>
        <v/>
      </c>
    </row>
    <row r="12" spans="1:21" ht="15.95" customHeight="1">
      <c r="A12" s="43"/>
      <c r="B12" s="46" t="str">
        <f>IFERROR(VLOOKUP($A12,'②利用者名簿'!$A:$E,2,0),"")</f>
        <v/>
      </c>
      <c r="C12" s="48" t="str">
        <f>IFERROR(VLOOKUP($A12,'②利用者名簿'!$A:$E,3,0),"")</f>
        <v/>
      </c>
      <c r="D12" s="43"/>
      <c r="E12" s="43"/>
      <c r="F12" s="43"/>
      <c r="G12" s="48" t="str">
        <f t="shared" si="0"/>
        <v>//</v>
      </c>
      <c r="H12" s="51"/>
      <c r="I12" s="51"/>
      <c r="J12" s="54" t="str">
        <f t="shared" si="1"/>
        <v/>
      </c>
      <c r="K12" s="56"/>
      <c r="L12" s="43"/>
      <c r="N12" s="58" t="str">
        <f>IFERROR(VLOOKUP($A12,'②利用者名簿'!$A:$E,5,0),"")</f>
        <v/>
      </c>
      <c r="O12" s="59" t="str">
        <f>IFERROR(2*'①団体情報'!$B$5*'③入力シート'!J12,"")</f>
        <v/>
      </c>
      <c r="P12" s="59" t="str">
        <f>IFERROR(N12*'③入力シート'!J12,"")</f>
        <v/>
      </c>
      <c r="Q12" s="60" t="str">
        <f t="shared" si="2"/>
        <v>..</v>
      </c>
      <c r="R12" s="61" t="str">
        <f t="shared" si="3"/>
        <v/>
      </c>
      <c r="S12" s="61" t="str">
        <f t="shared" si="4"/>
        <v/>
      </c>
      <c r="T12" s="62" t="str">
        <f t="shared" si="5"/>
        <v/>
      </c>
      <c r="U12" s="58" t="str">
        <f t="shared" si="6"/>
        <v/>
      </c>
    </row>
    <row r="13" spans="1:21" ht="15.95" customHeight="1">
      <c r="A13" s="43"/>
      <c r="B13" s="46" t="str">
        <f>IFERROR(VLOOKUP($A13,'②利用者名簿'!$A:$E,2,0),"")</f>
        <v/>
      </c>
      <c r="C13" s="48" t="str">
        <f>IFERROR(VLOOKUP($A13,'②利用者名簿'!$A:$E,3,0),"")</f>
        <v/>
      </c>
      <c r="D13" s="43"/>
      <c r="E13" s="43"/>
      <c r="F13" s="43"/>
      <c r="G13" s="48" t="str">
        <f t="shared" si="0"/>
        <v>//</v>
      </c>
      <c r="H13" s="51"/>
      <c r="I13" s="51"/>
      <c r="J13" s="54" t="str">
        <f t="shared" si="1"/>
        <v/>
      </c>
      <c r="K13" s="56"/>
      <c r="L13" s="43"/>
      <c r="N13" s="58" t="str">
        <f>IFERROR(VLOOKUP($A13,'②利用者名簿'!$A:$E,5,0),"")</f>
        <v/>
      </c>
      <c r="O13" s="59" t="str">
        <f>IFERROR(2*'①団体情報'!$B$5*'③入力シート'!J13,"")</f>
        <v/>
      </c>
      <c r="P13" s="59" t="str">
        <f>IFERROR(N13*'③入力シート'!J13,"")</f>
        <v/>
      </c>
      <c r="Q13" s="60" t="str">
        <f t="shared" si="2"/>
        <v>..</v>
      </c>
      <c r="R13" s="61" t="str">
        <f t="shared" si="3"/>
        <v/>
      </c>
      <c r="S13" s="61" t="str">
        <f t="shared" si="4"/>
        <v/>
      </c>
      <c r="T13" s="62" t="str">
        <f t="shared" si="5"/>
        <v/>
      </c>
      <c r="U13" s="58" t="str">
        <f t="shared" si="6"/>
        <v/>
      </c>
    </row>
    <row r="14" spans="1:21" ht="15.95" customHeight="1">
      <c r="A14" s="43"/>
      <c r="B14" s="46" t="str">
        <f>IFERROR(VLOOKUP($A14,'②利用者名簿'!$A:$E,2,0),"")</f>
        <v/>
      </c>
      <c r="C14" s="48" t="str">
        <f>IFERROR(VLOOKUP($A14,'②利用者名簿'!$A:$E,3,0),"")</f>
        <v/>
      </c>
      <c r="D14" s="43"/>
      <c r="E14" s="43"/>
      <c r="F14" s="43"/>
      <c r="G14" s="48" t="str">
        <f t="shared" si="0"/>
        <v>//</v>
      </c>
      <c r="H14" s="51"/>
      <c r="I14" s="51"/>
      <c r="J14" s="54" t="str">
        <f t="shared" si="1"/>
        <v/>
      </c>
      <c r="K14" s="56"/>
      <c r="L14" s="43"/>
      <c r="N14" s="58" t="str">
        <f>IFERROR(VLOOKUP($A14,'②利用者名簿'!$A:$E,5,0),"")</f>
        <v/>
      </c>
      <c r="O14" s="59" t="str">
        <f>IFERROR(2*'①団体情報'!$B$5*'③入力シート'!J14,"")</f>
        <v/>
      </c>
      <c r="P14" s="59" t="str">
        <f>IFERROR(N14*'③入力シート'!J14,"")</f>
        <v/>
      </c>
      <c r="Q14" s="60" t="str">
        <f t="shared" si="2"/>
        <v>..</v>
      </c>
      <c r="R14" s="61" t="str">
        <f t="shared" si="3"/>
        <v/>
      </c>
      <c r="S14" s="61" t="str">
        <f t="shared" si="4"/>
        <v/>
      </c>
      <c r="T14" s="62" t="str">
        <f t="shared" si="5"/>
        <v/>
      </c>
      <c r="U14" s="58" t="str">
        <f t="shared" si="6"/>
        <v/>
      </c>
    </row>
    <row r="15" spans="1:21" ht="15.95" customHeight="1">
      <c r="A15" s="43"/>
      <c r="B15" s="46" t="str">
        <f>IFERROR(VLOOKUP($A15,'②利用者名簿'!$A:$E,2,0),"")</f>
        <v/>
      </c>
      <c r="C15" s="48" t="str">
        <f>IFERROR(VLOOKUP($A15,'②利用者名簿'!$A:$E,3,0),"")</f>
        <v/>
      </c>
      <c r="D15" s="43"/>
      <c r="E15" s="43"/>
      <c r="F15" s="43"/>
      <c r="G15" s="48" t="str">
        <f t="shared" si="0"/>
        <v>//</v>
      </c>
      <c r="H15" s="51"/>
      <c r="I15" s="51"/>
      <c r="J15" s="54" t="str">
        <f t="shared" si="1"/>
        <v/>
      </c>
      <c r="K15" s="56"/>
      <c r="L15" s="43"/>
      <c r="N15" s="58" t="str">
        <f>IFERROR(VLOOKUP($A15,'②利用者名簿'!$A:$E,5,0),"")</f>
        <v/>
      </c>
      <c r="O15" s="59" t="str">
        <f>IFERROR(2*'①団体情報'!$B$5*'③入力シート'!J15,"")</f>
        <v/>
      </c>
      <c r="P15" s="59" t="str">
        <f>IFERROR(N15*'③入力シート'!J15,"")</f>
        <v/>
      </c>
      <c r="Q15" s="60" t="str">
        <f t="shared" si="2"/>
        <v>..</v>
      </c>
      <c r="R15" s="61" t="str">
        <f t="shared" si="3"/>
        <v/>
      </c>
      <c r="S15" s="61" t="str">
        <f t="shared" si="4"/>
        <v/>
      </c>
      <c r="T15" s="62" t="str">
        <f t="shared" si="5"/>
        <v/>
      </c>
      <c r="U15" s="58" t="str">
        <f t="shared" si="6"/>
        <v/>
      </c>
    </row>
    <row r="16" spans="1:21" ht="15.95" customHeight="1">
      <c r="A16" s="43"/>
      <c r="B16" s="46" t="str">
        <f>IFERROR(VLOOKUP($A16,'②利用者名簿'!$A:$E,2,0),"")</f>
        <v/>
      </c>
      <c r="C16" s="48" t="str">
        <f>IFERROR(VLOOKUP($A16,'②利用者名簿'!$A:$E,3,0),"")</f>
        <v/>
      </c>
      <c r="D16" s="43"/>
      <c r="E16" s="43"/>
      <c r="F16" s="43"/>
      <c r="G16" s="48" t="str">
        <f t="shared" si="0"/>
        <v>//</v>
      </c>
      <c r="H16" s="51"/>
      <c r="I16" s="51"/>
      <c r="J16" s="54" t="str">
        <f t="shared" si="1"/>
        <v/>
      </c>
      <c r="K16" s="56"/>
      <c r="L16" s="43"/>
      <c r="N16" s="58" t="str">
        <f>IFERROR(VLOOKUP($A16,'②利用者名簿'!$A:$E,5,0),"")</f>
        <v/>
      </c>
      <c r="O16" s="59" t="str">
        <f>IFERROR(2*'①団体情報'!$B$5*'③入力シート'!J16,"")</f>
        <v/>
      </c>
      <c r="P16" s="59" t="str">
        <f>IFERROR(N16*'③入力シート'!J16,"")</f>
        <v/>
      </c>
      <c r="Q16" s="60" t="str">
        <f t="shared" si="2"/>
        <v>..</v>
      </c>
      <c r="R16" s="61" t="str">
        <f t="shared" si="3"/>
        <v/>
      </c>
      <c r="S16" s="61" t="str">
        <f t="shared" si="4"/>
        <v/>
      </c>
      <c r="T16" s="62" t="str">
        <f t="shared" si="5"/>
        <v/>
      </c>
      <c r="U16" s="58" t="str">
        <f t="shared" si="6"/>
        <v/>
      </c>
    </row>
    <row r="17" spans="1:21" ht="15.95" customHeight="1">
      <c r="A17" s="43"/>
      <c r="B17" s="46" t="str">
        <f>IFERROR(VLOOKUP($A17,'②利用者名簿'!$A:$E,2,0),"")</f>
        <v/>
      </c>
      <c r="C17" s="48" t="str">
        <f>IFERROR(VLOOKUP($A17,'②利用者名簿'!$A:$E,3,0),"")</f>
        <v/>
      </c>
      <c r="D17" s="43"/>
      <c r="E17" s="43"/>
      <c r="F17" s="43"/>
      <c r="G17" s="48" t="str">
        <f t="shared" si="0"/>
        <v>//</v>
      </c>
      <c r="H17" s="51"/>
      <c r="I17" s="51"/>
      <c r="J17" s="54" t="str">
        <f t="shared" si="1"/>
        <v/>
      </c>
      <c r="K17" s="56"/>
      <c r="L17" s="43"/>
      <c r="N17" s="58" t="str">
        <f>IFERROR(VLOOKUP($A17,'②利用者名簿'!$A:$E,5,0),"")</f>
        <v/>
      </c>
      <c r="O17" s="59" t="str">
        <f>IFERROR(2*'①団体情報'!$B$5*'③入力シート'!J17,"")</f>
        <v/>
      </c>
      <c r="P17" s="59" t="str">
        <f>IFERROR(N17*'③入力シート'!J17,"")</f>
        <v/>
      </c>
      <c r="Q17" s="60" t="str">
        <f t="shared" si="2"/>
        <v>..</v>
      </c>
      <c r="R17" s="61" t="str">
        <f t="shared" si="3"/>
        <v/>
      </c>
      <c r="S17" s="61" t="str">
        <f t="shared" si="4"/>
        <v/>
      </c>
      <c r="T17" s="62" t="str">
        <f t="shared" si="5"/>
        <v/>
      </c>
      <c r="U17" s="58" t="str">
        <f t="shared" si="6"/>
        <v/>
      </c>
    </row>
    <row r="18" spans="1:21" ht="15.95" customHeight="1">
      <c r="A18" s="43"/>
      <c r="B18" s="46" t="str">
        <f>IFERROR(VLOOKUP($A18,'②利用者名簿'!$A:$E,2,0),"")</f>
        <v/>
      </c>
      <c r="C18" s="48" t="str">
        <f>IFERROR(VLOOKUP($A18,'②利用者名簿'!$A:$E,3,0),"")</f>
        <v/>
      </c>
      <c r="D18" s="43"/>
      <c r="E18" s="43"/>
      <c r="F18" s="43"/>
      <c r="G18" s="48" t="str">
        <f t="shared" si="0"/>
        <v>//</v>
      </c>
      <c r="H18" s="51"/>
      <c r="I18" s="51"/>
      <c r="J18" s="54" t="str">
        <f t="shared" si="1"/>
        <v/>
      </c>
      <c r="K18" s="56"/>
      <c r="L18" s="43"/>
      <c r="N18" s="58" t="str">
        <f>IFERROR(VLOOKUP($A18,'②利用者名簿'!$A:$E,5,0),"")</f>
        <v/>
      </c>
      <c r="O18" s="59" t="str">
        <f>IFERROR(2*'①団体情報'!$B$5*'③入力シート'!J18,"")</f>
        <v/>
      </c>
      <c r="P18" s="59" t="str">
        <f>IFERROR(N18*'③入力シート'!J18,"")</f>
        <v/>
      </c>
      <c r="Q18" s="60" t="str">
        <f t="shared" si="2"/>
        <v>..</v>
      </c>
      <c r="R18" s="61" t="str">
        <f t="shared" si="3"/>
        <v/>
      </c>
      <c r="S18" s="61" t="str">
        <f t="shared" si="4"/>
        <v/>
      </c>
      <c r="T18" s="62" t="str">
        <f t="shared" si="5"/>
        <v/>
      </c>
      <c r="U18" s="58" t="str">
        <f t="shared" si="6"/>
        <v/>
      </c>
    </row>
    <row r="19" spans="1:21" ht="15.95" customHeight="1">
      <c r="A19" s="43"/>
      <c r="B19" s="46" t="str">
        <f>IFERROR(VLOOKUP($A19,'②利用者名簿'!$A:$E,2,0),"")</f>
        <v/>
      </c>
      <c r="C19" s="48" t="str">
        <f>IFERROR(VLOOKUP($A19,'②利用者名簿'!$A:$E,3,0),"")</f>
        <v/>
      </c>
      <c r="D19" s="43"/>
      <c r="E19" s="43"/>
      <c r="F19" s="43"/>
      <c r="G19" s="48" t="str">
        <f t="shared" si="0"/>
        <v>//</v>
      </c>
      <c r="H19" s="51"/>
      <c r="I19" s="51"/>
      <c r="J19" s="54" t="str">
        <f t="shared" si="1"/>
        <v/>
      </c>
      <c r="K19" s="56"/>
      <c r="L19" s="43"/>
      <c r="N19" s="58" t="str">
        <f>IFERROR(VLOOKUP($A19,'②利用者名簿'!$A:$E,5,0),"")</f>
        <v/>
      </c>
      <c r="O19" s="59" t="str">
        <f>IFERROR(2*'①団体情報'!$B$5*'③入力シート'!J19,"")</f>
        <v/>
      </c>
      <c r="P19" s="59" t="str">
        <f>IFERROR(N19*'③入力シート'!J19,"")</f>
        <v/>
      </c>
      <c r="Q19" s="60" t="str">
        <f t="shared" si="2"/>
        <v>..</v>
      </c>
      <c r="R19" s="61" t="str">
        <f t="shared" si="3"/>
        <v/>
      </c>
      <c r="S19" s="61" t="str">
        <f t="shared" si="4"/>
        <v/>
      </c>
      <c r="T19" s="62" t="str">
        <f t="shared" si="5"/>
        <v/>
      </c>
      <c r="U19" s="58" t="str">
        <f t="shared" si="6"/>
        <v/>
      </c>
    </row>
    <row r="20" spans="1:21" ht="15.95" customHeight="1">
      <c r="A20" s="43"/>
      <c r="B20" s="46" t="str">
        <f>IFERROR(VLOOKUP($A20,'②利用者名簿'!$A:$E,2,0),"")</f>
        <v/>
      </c>
      <c r="C20" s="48" t="str">
        <f>IFERROR(VLOOKUP($A20,'②利用者名簿'!$A:$E,3,0),"")</f>
        <v/>
      </c>
      <c r="D20" s="43"/>
      <c r="E20" s="43"/>
      <c r="F20" s="43"/>
      <c r="G20" s="48" t="str">
        <f t="shared" si="0"/>
        <v>//</v>
      </c>
      <c r="H20" s="51"/>
      <c r="I20" s="51"/>
      <c r="J20" s="54" t="str">
        <f t="shared" si="1"/>
        <v/>
      </c>
      <c r="K20" s="56"/>
      <c r="L20" s="43"/>
      <c r="N20" s="58" t="str">
        <f>IFERROR(VLOOKUP($A20,'②利用者名簿'!$A:$E,5,0),"")</f>
        <v/>
      </c>
      <c r="O20" s="59" t="str">
        <f>IFERROR(2*'①団体情報'!$B$5*'③入力シート'!J20,"")</f>
        <v/>
      </c>
      <c r="P20" s="59" t="str">
        <f>IFERROR(N20*'③入力シート'!J20,"")</f>
        <v/>
      </c>
      <c r="Q20" s="60" t="str">
        <f t="shared" si="2"/>
        <v>..</v>
      </c>
      <c r="R20" s="61" t="str">
        <f t="shared" si="3"/>
        <v/>
      </c>
      <c r="S20" s="61" t="str">
        <f t="shared" si="4"/>
        <v/>
      </c>
      <c r="T20" s="62" t="str">
        <f t="shared" si="5"/>
        <v/>
      </c>
      <c r="U20" s="58" t="str">
        <f t="shared" si="6"/>
        <v/>
      </c>
    </row>
    <row r="21" spans="1:21" ht="15.95" customHeight="1">
      <c r="A21" s="43"/>
      <c r="B21" s="46" t="str">
        <f>IFERROR(VLOOKUP($A21,'②利用者名簿'!$A:$E,2,0),"")</f>
        <v/>
      </c>
      <c r="C21" s="48" t="str">
        <f>IFERROR(VLOOKUP($A21,'②利用者名簿'!$A:$E,3,0),"")</f>
        <v/>
      </c>
      <c r="D21" s="43"/>
      <c r="E21" s="43"/>
      <c r="F21" s="43"/>
      <c r="G21" s="48" t="str">
        <f t="shared" si="0"/>
        <v>//</v>
      </c>
      <c r="H21" s="51"/>
      <c r="I21" s="51"/>
      <c r="J21" s="54" t="str">
        <f t="shared" si="1"/>
        <v/>
      </c>
      <c r="K21" s="56"/>
      <c r="L21" s="43"/>
      <c r="N21" s="58" t="str">
        <f>IFERROR(VLOOKUP($A21,'②利用者名簿'!$A:$E,5,0),"")</f>
        <v/>
      </c>
      <c r="O21" s="59" t="str">
        <f>IFERROR(2*'①団体情報'!$B$5*'③入力シート'!J21,"")</f>
        <v/>
      </c>
      <c r="P21" s="59" t="str">
        <f>IFERROR(N21*'③入力シート'!J21,"")</f>
        <v/>
      </c>
      <c r="Q21" s="60" t="str">
        <f t="shared" si="2"/>
        <v>..</v>
      </c>
      <c r="R21" s="61" t="str">
        <f t="shared" si="3"/>
        <v/>
      </c>
      <c r="S21" s="61" t="str">
        <f t="shared" si="4"/>
        <v/>
      </c>
      <c r="T21" s="62" t="str">
        <f t="shared" si="5"/>
        <v/>
      </c>
      <c r="U21" s="58" t="str">
        <f t="shared" si="6"/>
        <v/>
      </c>
    </row>
    <row r="22" spans="1:21" ht="15.95" customHeight="1">
      <c r="A22" s="43"/>
      <c r="B22" s="46" t="str">
        <f>IFERROR(VLOOKUP($A22,'②利用者名簿'!$A:$E,2,0),"")</f>
        <v/>
      </c>
      <c r="C22" s="48" t="str">
        <f>IFERROR(VLOOKUP($A22,'②利用者名簿'!$A:$E,3,0),"")</f>
        <v/>
      </c>
      <c r="D22" s="43"/>
      <c r="E22" s="43"/>
      <c r="F22" s="43"/>
      <c r="G22" s="48" t="str">
        <f t="shared" si="0"/>
        <v>//</v>
      </c>
      <c r="H22" s="51"/>
      <c r="I22" s="51"/>
      <c r="J22" s="54" t="str">
        <f t="shared" si="1"/>
        <v/>
      </c>
      <c r="K22" s="56"/>
      <c r="L22" s="43"/>
      <c r="N22" s="58" t="str">
        <f>IFERROR(VLOOKUP($A22,'②利用者名簿'!$A:$E,5,0),"")</f>
        <v/>
      </c>
      <c r="O22" s="59" t="str">
        <f>IFERROR(2*'①団体情報'!$B$5*'③入力シート'!J22,"")</f>
        <v/>
      </c>
      <c r="P22" s="59" t="str">
        <f>IFERROR(N22*'③入力シート'!J22,"")</f>
        <v/>
      </c>
      <c r="Q22" s="60" t="str">
        <f t="shared" si="2"/>
        <v>..</v>
      </c>
      <c r="R22" s="61" t="str">
        <f t="shared" si="3"/>
        <v/>
      </c>
      <c r="S22" s="61" t="str">
        <f t="shared" si="4"/>
        <v/>
      </c>
      <c r="T22" s="62" t="str">
        <f t="shared" si="5"/>
        <v/>
      </c>
      <c r="U22" s="58" t="str">
        <f t="shared" si="6"/>
        <v/>
      </c>
    </row>
    <row r="23" spans="1:21" ht="15.95" customHeight="1">
      <c r="A23" s="43"/>
      <c r="B23" s="46" t="str">
        <f>IFERROR(VLOOKUP($A23,'②利用者名簿'!$A:$E,2,0),"")</f>
        <v/>
      </c>
      <c r="C23" s="48" t="str">
        <f>IFERROR(VLOOKUP($A23,'②利用者名簿'!$A:$E,3,0),"")</f>
        <v/>
      </c>
      <c r="D23" s="43"/>
      <c r="E23" s="43"/>
      <c r="F23" s="43"/>
      <c r="G23" s="48" t="str">
        <f t="shared" si="0"/>
        <v>//</v>
      </c>
      <c r="H23" s="51"/>
      <c r="I23" s="51"/>
      <c r="J23" s="54" t="str">
        <f t="shared" si="1"/>
        <v/>
      </c>
      <c r="K23" s="56"/>
      <c r="L23" s="43"/>
      <c r="N23" s="58" t="str">
        <f>IFERROR(VLOOKUP($A23,'②利用者名簿'!$A:$E,5,0),"")</f>
        <v/>
      </c>
      <c r="O23" s="59" t="str">
        <f>IFERROR(2*'①団体情報'!$B$5*'③入力シート'!J23,"")</f>
        <v/>
      </c>
      <c r="P23" s="59" t="str">
        <f>IFERROR(N23*'③入力シート'!J23,"")</f>
        <v/>
      </c>
      <c r="Q23" s="60" t="str">
        <f t="shared" si="2"/>
        <v>..</v>
      </c>
      <c r="R23" s="61" t="str">
        <f t="shared" si="3"/>
        <v/>
      </c>
      <c r="S23" s="61" t="str">
        <f t="shared" si="4"/>
        <v/>
      </c>
      <c r="T23" s="62" t="str">
        <f t="shared" si="5"/>
        <v/>
      </c>
      <c r="U23" s="58" t="str">
        <f t="shared" si="6"/>
        <v/>
      </c>
    </row>
    <row r="24" spans="1:21" ht="15.95" customHeight="1">
      <c r="A24" s="43"/>
      <c r="B24" s="46" t="str">
        <f>IFERROR(VLOOKUP($A24,'②利用者名簿'!$A:$E,2,0),"")</f>
        <v/>
      </c>
      <c r="C24" s="48" t="str">
        <f>IFERROR(VLOOKUP($A24,'②利用者名簿'!$A:$E,3,0),"")</f>
        <v/>
      </c>
      <c r="D24" s="43"/>
      <c r="E24" s="43"/>
      <c r="F24" s="43"/>
      <c r="G24" s="48" t="str">
        <f t="shared" si="0"/>
        <v>//</v>
      </c>
      <c r="H24" s="51"/>
      <c r="I24" s="51"/>
      <c r="J24" s="54" t="str">
        <f t="shared" si="1"/>
        <v/>
      </c>
      <c r="K24" s="56"/>
      <c r="L24" s="43"/>
      <c r="N24" s="58" t="str">
        <f>IFERROR(VLOOKUP($A24,'②利用者名簿'!$A:$E,5,0),"")</f>
        <v/>
      </c>
      <c r="O24" s="59" t="str">
        <f>IFERROR(2*'①団体情報'!$B$5*'③入力シート'!J24,"")</f>
        <v/>
      </c>
      <c r="P24" s="59" t="str">
        <f>IFERROR(N24*'③入力シート'!J24,"")</f>
        <v/>
      </c>
      <c r="Q24" s="60" t="str">
        <f t="shared" si="2"/>
        <v>..</v>
      </c>
      <c r="R24" s="61" t="str">
        <f t="shared" si="3"/>
        <v/>
      </c>
      <c r="S24" s="61" t="str">
        <f t="shared" si="4"/>
        <v/>
      </c>
      <c r="T24" s="62" t="str">
        <f t="shared" si="5"/>
        <v/>
      </c>
      <c r="U24" s="58" t="str">
        <f t="shared" si="6"/>
        <v/>
      </c>
    </row>
    <row r="25" spans="1:21" ht="15.95" customHeight="1">
      <c r="A25" s="43"/>
      <c r="B25" s="46" t="str">
        <f>IFERROR(VLOOKUP($A25,'②利用者名簿'!$A:$E,2,0),"")</f>
        <v/>
      </c>
      <c r="C25" s="48" t="str">
        <f>IFERROR(VLOOKUP($A25,'②利用者名簿'!$A:$E,3,0),"")</f>
        <v/>
      </c>
      <c r="D25" s="43"/>
      <c r="E25" s="43"/>
      <c r="F25" s="43"/>
      <c r="G25" s="48" t="str">
        <f t="shared" si="0"/>
        <v>//</v>
      </c>
      <c r="H25" s="51"/>
      <c r="I25" s="51"/>
      <c r="J25" s="54" t="str">
        <f t="shared" si="1"/>
        <v/>
      </c>
      <c r="K25" s="56"/>
      <c r="L25" s="43"/>
      <c r="N25" s="58" t="str">
        <f>IFERROR(VLOOKUP($A25,'②利用者名簿'!$A:$E,5,0),"")</f>
        <v/>
      </c>
      <c r="O25" s="59" t="str">
        <f>IFERROR(2*'①団体情報'!$B$5*'③入力シート'!J25,"")</f>
        <v/>
      </c>
      <c r="P25" s="59" t="str">
        <f>IFERROR(N25*'③入力シート'!J25,"")</f>
        <v/>
      </c>
      <c r="Q25" s="60" t="str">
        <f t="shared" si="2"/>
        <v>..</v>
      </c>
      <c r="R25" s="61" t="str">
        <f t="shared" si="3"/>
        <v/>
      </c>
      <c r="S25" s="61" t="str">
        <f t="shared" si="4"/>
        <v/>
      </c>
      <c r="T25" s="62" t="str">
        <f t="shared" si="5"/>
        <v/>
      </c>
      <c r="U25" s="58" t="str">
        <f t="shared" si="6"/>
        <v/>
      </c>
    </row>
    <row r="26" spans="1:21" ht="15.95" customHeight="1">
      <c r="A26" s="43"/>
      <c r="B26" s="46" t="str">
        <f>IFERROR(VLOOKUP($A26,'②利用者名簿'!$A:$E,2,0),"")</f>
        <v/>
      </c>
      <c r="C26" s="48" t="str">
        <f>IFERROR(VLOOKUP($A26,'②利用者名簿'!$A:$E,3,0),"")</f>
        <v/>
      </c>
      <c r="D26" s="43"/>
      <c r="E26" s="43"/>
      <c r="F26" s="43"/>
      <c r="G26" s="48" t="str">
        <f t="shared" si="0"/>
        <v>//</v>
      </c>
      <c r="H26" s="51"/>
      <c r="I26" s="51"/>
      <c r="J26" s="54" t="str">
        <f t="shared" si="1"/>
        <v/>
      </c>
      <c r="K26" s="56"/>
      <c r="L26" s="43"/>
      <c r="N26" s="58" t="str">
        <f>IFERROR(VLOOKUP($A26,'②利用者名簿'!$A:$E,5,0),"")</f>
        <v/>
      </c>
      <c r="O26" s="59" t="str">
        <f>IFERROR(2*'①団体情報'!$B$5*'③入力シート'!J26,"")</f>
        <v/>
      </c>
      <c r="P26" s="59" t="str">
        <f>IFERROR(N26*'③入力シート'!J26,"")</f>
        <v/>
      </c>
      <c r="Q26" s="60" t="str">
        <f t="shared" si="2"/>
        <v>..</v>
      </c>
      <c r="R26" s="61" t="str">
        <f t="shared" si="3"/>
        <v/>
      </c>
      <c r="S26" s="61" t="str">
        <f t="shared" si="4"/>
        <v/>
      </c>
      <c r="T26" s="62" t="str">
        <f t="shared" si="5"/>
        <v/>
      </c>
      <c r="U26" s="58" t="str">
        <f t="shared" si="6"/>
        <v/>
      </c>
    </row>
    <row r="27" spans="1:21" ht="15.95" customHeight="1">
      <c r="A27" s="43"/>
      <c r="B27" s="46" t="str">
        <f>IFERROR(VLOOKUP($A27,'②利用者名簿'!$A:$E,2,0),"")</f>
        <v/>
      </c>
      <c r="C27" s="48" t="str">
        <f>IFERROR(VLOOKUP($A27,'②利用者名簿'!$A:$E,3,0),"")</f>
        <v/>
      </c>
      <c r="D27" s="43"/>
      <c r="E27" s="43"/>
      <c r="F27" s="43"/>
      <c r="G27" s="48" t="str">
        <f t="shared" si="0"/>
        <v>//</v>
      </c>
      <c r="H27" s="51"/>
      <c r="I27" s="51"/>
      <c r="J27" s="54" t="str">
        <f t="shared" si="1"/>
        <v/>
      </c>
      <c r="K27" s="56"/>
      <c r="L27" s="43"/>
      <c r="N27" s="58" t="str">
        <f>IFERROR(VLOOKUP($A27,'②利用者名簿'!$A:$E,5,0),"")</f>
        <v/>
      </c>
      <c r="O27" s="59" t="str">
        <f>IFERROR(2*'①団体情報'!$B$5*'③入力シート'!J27,"")</f>
        <v/>
      </c>
      <c r="P27" s="59" t="str">
        <f>IFERROR(N27*'③入力シート'!J27,"")</f>
        <v/>
      </c>
      <c r="Q27" s="60" t="str">
        <f t="shared" si="2"/>
        <v>..</v>
      </c>
      <c r="R27" s="61" t="str">
        <f t="shared" si="3"/>
        <v/>
      </c>
      <c r="S27" s="61" t="str">
        <f t="shared" si="4"/>
        <v/>
      </c>
      <c r="T27" s="62" t="str">
        <f t="shared" si="5"/>
        <v/>
      </c>
      <c r="U27" s="58" t="str">
        <f t="shared" si="6"/>
        <v/>
      </c>
    </row>
    <row r="28" spans="1:21" ht="15.95" customHeight="1">
      <c r="A28" s="43"/>
      <c r="B28" s="46" t="str">
        <f>IFERROR(VLOOKUP($A28,'②利用者名簿'!$A:$E,2,0),"")</f>
        <v/>
      </c>
      <c r="C28" s="48" t="str">
        <f>IFERROR(VLOOKUP($A28,'②利用者名簿'!$A:$E,3,0),"")</f>
        <v/>
      </c>
      <c r="D28" s="43"/>
      <c r="E28" s="43"/>
      <c r="F28" s="43"/>
      <c r="G28" s="48" t="str">
        <f t="shared" si="0"/>
        <v>//</v>
      </c>
      <c r="H28" s="51"/>
      <c r="I28" s="51"/>
      <c r="J28" s="54" t="str">
        <f t="shared" si="1"/>
        <v/>
      </c>
      <c r="K28" s="56"/>
      <c r="L28" s="43"/>
      <c r="N28" s="58" t="str">
        <f>IFERROR(VLOOKUP($A28,'②利用者名簿'!$A:$E,5,0),"")</f>
        <v/>
      </c>
      <c r="O28" s="59" t="str">
        <f>IFERROR(2*'①団体情報'!$B$5*'③入力シート'!J28,"")</f>
        <v/>
      </c>
      <c r="P28" s="59" t="str">
        <f>IFERROR(N28*'③入力シート'!J28,"")</f>
        <v/>
      </c>
      <c r="Q28" s="60" t="str">
        <f t="shared" si="2"/>
        <v>..</v>
      </c>
      <c r="R28" s="61" t="str">
        <f t="shared" si="3"/>
        <v/>
      </c>
      <c r="S28" s="61" t="str">
        <f t="shared" si="4"/>
        <v/>
      </c>
      <c r="T28" s="62" t="str">
        <f t="shared" si="5"/>
        <v/>
      </c>
      <c r="U28" s="58" t="str">
        <f t="shared" si="6"/>
        <v/>
      </c>
    </row>
    <row r="29" spans="1:21" ht="15.95" customHeight="1">
      <c r="A29" s="43"/>
      <c r="B29" s="46" t="str">
        <f>IFERROR(VLOOKUP($A29,'②利用者名簿'!$A:$E,2,0),"")</f>
        <v/>
      </c>
      <c r="C29" s="48" t="str">
        <f>IFERROR(VLOOKUP($A29,'②利用者名簿'!$A:$E,3,0),"")</f>
        <v/>
      </c>
      <c r="D29" s="43"/>
      <c r="E29" s="43"/>
      <c r="F29" s="43"/>
      <c r="G29" s="48" t="str">
        <f t="shared" si="0"/>
        <v>//</v>
      </c>
      <c r="H29" s="51"/>
      <c r="I29" s="51"/>
      <c r="J29" s="54" t="str">
        <f t="shared" si="1"/>
        <v/>
      </c>
      <c r="K29" s="56"/>
      <c r="L29" s="43"/>
      <c r="N29" s="58" t="str">
        <f>IFERROR(VLOOKUP($A29,'②利用者名簿'!$A:$E,5,0),"")</f>
        <v/>
      </c>
      <c r="O29" s="59" t="str">
        <f>IFERROR(2*'①団体情報'!$B$5*'③入力シート'!J29,"")</f>
        <v/>
      </c>
      <c r="P29" s="59" t="str">
        <f>IFERROR(N29*'③入力シート'!J29,"")</f>
        <v/>
      </c>
      <c r="Q29" s="60" t="str">
        <f t="shared" si="2"/>
        <v>..</v>
      </c>
      <c r="R29" s="61" t="str">
        <f t="shared" si="3"/>
        <v/>
      </c>
      <c r="S29" s="61" t="str">
        <f t="shared" si="4"/>
        <v/>
      </c>
      <c r="T29" s="62" t="str">
        <f t="shared" si="5"/>
        <v/>
      </c>
      <c r="U29" s="58" t="str">
        <f t="shared" si="6"/>
        <v/>
      </c>
    </row>
    <row r="30" spans="1:21" ht="15.95" customHeight="1">
      <c r="A30" s="43"/>
      <c r="B30" s="46" t="str">
        <f>IFERROR(VLOOKUP($A30,'②利用者名簿'!$A:$E,2,0),"")</f>
        <v/>
      </c>
      <c r="C30" s="48" t="str">
        <f>IFERROR(VLOOKUP($A30,'②利用者名簿'!$A:$E,3,0),"")</f>
        <v/>
      </c>
      <c r="D30" s="43"/>
      <c r="E30" s="43"/>
      <c r="F30" s="43"/>
      <c r="G30" s="48" t="str">
        <f t="shared" si="0"/>
        <v>//</v>
      </c>
      <c r="H30" s="51"/>
      <c r="I30" s="51"/>
      <c r="J30" s="54" t="str">
        <f t="shared" si="1"/>
        <v/>
      </c>
      <c r="K30" s="56"/>
      <c r="L30" s="43"/>
      <c r="N30" s="58" t="str">
        <f>IFERROR(VLOOKUP($A30,'②利用者名簿'!$A:$E,5,0),"")</f>
        <v/>
      </c>
      <c r="O30" s="59" t="str">
        <f>IFERROR(2*'①団体情報'!$B$5*'③入力シート'!J30,"")</f>
        <v/>
      </c>
      <c r="P30" s="59" t="str">
        <f>IFERROR(N30*'③入力シート'!J30,"")</f>
        <v/>
      </c>
      <c r="Q30" s="60" t="str">
        <f t="shared" si="2"/>
        <v>..</v>
      </c>
      <c r="R30" s="61" t="str">
        <f t="shared" si="3"/>
        <v/>
      </c>
      <c r="S30" s="61" t="str">
        <f t="shared" si="4"/>
        <v/>
      </c>
      <c r="T30" s="62" t="str">
        <f t="shared" si="5"/>
        <v/>
      </c>
      <c r="U30" s="58" t="str">
        <f t="shared" si="6"/>
        <v/>
      </c>
    </row>
    <row r="31" spans="1:21" ht="15.95" customHeight="1">
      <c r="A31" s="43"/>
      <c r="B31" s="46" t="str">
        <f>IFERROR(VLOOKUP($A31,'②利用者名簿'!$A:$E,2,0),"")</f>
        <v/>
      </c>
      <c r="C31" s="48" t="str">
        <f>IFERROR(VLOOKUP($A31,'②利用者名簿'!$A:$E,3,0),"")</f>
        <v/>
      </c>
      <c r="D31" s="43"/>
      <c r="E31" s="43"/>
      <c r="F31" s="43"/>
      <c r="G31" s="48" t="str">
        <f t="shared" si="0"/>
        <v>//</v>
      </c>
      <c r="H31" s="51"/>
      <c r="I31" s="51"/>
      <c r="J31" s="54" t="str">
        <f t="shared" si="1"/>
        <v/>
      </c>
      <c r="K31" s="56"/>
      <c r="L31" s="43"/>
      <c r="N31" s="58" t="str">
        <f>IFERROR(VLOOKUP($A31,'②利用者名簿'!$A:$E,5,0),"")</f>
        <v/>
      </c>
      <c r="O31" s="59" t="str">
        <f>IFERROR(2*'①団体情報'!$B$5*'③入力シート'!J31,"")</f>
        <v/>
      </c>
      <c r="P31" s="59" t="str">
        <f>IFERROR(N31*'③入力シート'!J31,"")</f>
        <v/>
      </c>
      <c r="Q31" s="60" t="str">
        <f t="shared" si="2"/>
        <v>..</v>
      </c>
      <c r="R31" s="61" t="str">
        <f t="shared" si="3"/>
        <v/>
      </c>
      <c r="S31" s="61" t="str">
        <f t="shared" si="4"/>
        <v/>
      </c>
      <c r="T31" s="62" t="str">
        <f t="shared" si="5"/>
        <v/>
      </c>
      <c r="U31" s="58" t="str">
        <f t="shared" si="6"/>
        <v/>
      </c>
    </row>
    <row r="32" spans="1:21" ht="15.95" customHeight="1">
      <c r="A32" s="43"/>
      <c r="B32" s="46" t="str">
        <f>IFERROR(VLOOKUP($A32,'②利用者名簿'!$A:$E,2,0),"")</f>
        <v/>
      </c>
      <c r="C32" s="48" t="str">
        <f>IFERROR(VLOOKUP($A32,'②利用者名簿'!$A:$E,3,0),"")</f>
        <v/>
      </c>
      <c r="D32" s="43"/>
      <c r="E32" s="43"/>
      <c r="F32" s="43"/>
      <c r="G32" s="48" t="str">
        <f t="shared" si="0"/>
        <v>//</v>
      </c>
      <c r="H32" s="51"/>
      <c r="I32" s="51"/>
      <c r="J32" s="54" t="str">
        <f t="shared" si="1"/>
        <v/>
      </c>
      <c r="K32" s="56"/>
      <c r="L32" s="43"/>
      <c r="N32" s="58" t="str">
        <f>IFERROR(VLOOKUP($A32,'②利用者名簿'!$A:$E,5,0),"")</f>
        <v/>
      </c>
      <c r="O32" s="59" t="str">
        <f>IFERROR(2*'①団体情報'!$B$5*'③入力シート'!J32,"")</f>
        <v/>
      </c>
      <c r="P32" s="59" t="str">
        <f>IFERROR(N32*'③入力シート'!J32,"")</f>
        <v/>
      </c>
      <c r="Q32" s="60" t="str">
        <f t="shared" si="2"/>
        <v>..</v>
      </c>
      <c r="R32" s="61" t="str">
        <f t="shared" si="3"/>
        <v/>
      </c>
      <c r="S32" s="61" t="str">
        <f t="shared" si="4"/>
        <v/>
      </c>
      <c r="T32" s="62" t="str">
        <f t="shared" si="5"/>
        <v/>
      </c>
      <c r="U32" s="58" t="str">
        <f t="shared" si="6"/>
        <v/>
      </c>
    </row>
    <row r="33" spans="1:21" ht="15.95" customHeight="1">
      <c r="A33" s="43"/>
      <c r="B33" s="46" t="str">
        <f>IFERROR(VLOOKUP($A33,'②利用者名簿'!$A:$E,2,0),"")</f>
        <v/>
      </c>
      <c r="C33" s="48" t="str">
        <f>IFERROR(VLOOKUP($A33,'②利用者名簿'!$A:$E,3,0),"")</f>
        <v/>
      </c>
      <c r="D33" s="43"/>
      <c r="E33" s="43"/>
      <c r="F33" s="43"/>
      <c r="G33" s="48" t="str">
        <f t="shared" si="0"/>
        <v>//</v>
      </c>
      <c r="H33" s="51"/>
      <c r="I33" s="51"/>
      <c r="J33" s="54" t="str">
        <f t="shared" si="1"/>
        <v/>
      </c>
      <c r="K33" s="56"/>
      <c r="L33" s="43"/>
      <c r="N33" s="58" t="str">
        <f>IFERROR(VLOOKUP($A33,'②利用者名簿'!$A:$E,5,0),"")</f>
        <v/>
      </c>
      <c r="O33" s="59" t="str">
        <f>IFERROR(2*'①団体情報'!$B$5*'③入力シート'!J33,"")</f>
        <v/>
      </c>
      <c r="P33" s="59" t="str">
        <f>IFERROR(N33*'③入力シート'!J33,"")</f>
        <v/>
      </c>
      <c r="Q33" s="60" t="str">
        <f t="shared" si="2"/>
        <v>..</v>
      </c>
      <c r="R33" s="61" t="str">
        <f t="shared" si="3"/>
        <v/>
      </c>
      <c r="S33" s="61" t="str">
        <f t="shared" si="4"/>
        <v/>
      </c>
      <c r="T33" s="62" t="str">
        <f t="shared" si="5"/>
        <v/>
      </c>
      <c r="U33" s="58" t="str">
        <f t="shared" si="6"/>
        <v/>
      </c>
    </row>
    <row r="34" spans="1:21" ht="15.95" customHeight="1">
      <c r="A34" s="43"/>
      <c r="B34" s="46" t="str">
        <f>IFERROR(VLOOKUP($A34,'②利用者名簿'!$A:$E,2,0),"")</f>
        <v/>
      </c>
      <c r="C34" s="48" t="str">
        <f>IFERROR(VLOOKUP($A34,'②利用者名簿'!$A:$E,3,0),"")</f>
        <v/>
      </c>
      <c r="D34" s="43"/>
      <c r="E34" s="43"/>
      <c r="F34" s="43"/>
      <c r="G34" s="48" t="str">
        <f t="shared" si="0"/>
        <v>//</v>
      </c>
      <c r="H34" s="51"/>
      <c r="I34" s="51"/>
      <c r="J34" s="54" t="str">
        <f t="shared" si="1"/>
        <v/>
      </c>
      <c r="K34" s="56"/>
      <c r="L34" s="43"/>
      <c r="N34" s="58" t="str">
        <f>IFERROR(VLOOKUP($A34,'②利用者名簿'!$A:$E,5,0),"")</f>
        <v/>
      </c>
      <c r="O34" s="59" t="str">
        <f>IFERROR(2*'①団体情報'!$B$5*'③入力シート'!J34,"")</f>
        <v/>
      </c>
      <c r="P34" s="59" t="str">
        <f>IFERROR(N34*'③入力シート'!J34,"")</f>
        <v/>
      </c>
      <c r="Q34" s="60" t="str">
        <f t="shared" si="2"/>
        <v>..</v>
      </c>
      <c r="R34" s="61" t="str">
        <f t="shared" si="3"/>
        <v/>
      </c>
      <c r="S34" s="61" t="str">
        <f t="shared" si="4"/>
        <v/>
      </c>
      <c r="T34" s="62" t="str">
        <f t="shared" si="5"/>
        <v/>
      </c>
      <c r="U34" s="58" t="str">
        <f t="shared" si="6"/>
        <v/>
      </c>
    </row>
    <row r="35" spans="1:21" ht="15.95" customHeight="1">
      <c r="A35" s="43"/>
      <c r="B35" s="46" t="str">
        <f>IFERROR(VLOOKUP($A35,'②利用者名簿'!$A:$E,2,0),"")</f>
        <v/>
      </c>
      <c r="C35" s="48" t="str">
        <f>IFERROR(VLOOKUP($A35,'②利用者名簿'!$A:$E,3,0),"")</f>
        <v/>
      </c>
      <c r="D35" s="43"/>
      <c r="E35" s="43"/>
      <c r="F35" s="43"/>
      <c r="G35" s="48" t="str">
        <f t="shared" si="0"/>
        <v>//</v>
      </c>
      <c r="H35" s="51"/>
      <c r="I35" s="51"/>
      <c r="J35" s="54" t="str">
        <f t="shared" si="1"/>
        <v/>
      </c>
      <c r="K35" s="56"/>
      <c r="L35" s="43"/>
      <c r="N35" s="58" t="str">
        <f>IFERROR(VLOOKUP($A35,'②利用者名簿'!$A:$E,5,0),"")</f>
        <v/>
      </c>
      <c r="O35" s="59" t="str">
        <f>IFERROR(2*'①団体情報'!$B$5*'③入力シート'!J35,"")</f>
        <v/>
      </c>
      <c r="P35" s="59" t="str">
        <f>IFERROR(N35*'③入力シート'!J35,"")</f>
        <v/>
      </c>
      <c r="Q35" s="60" t="str">
        <f t="shared" si="2"/>
        <v>..</v>
      </c>
      <c r="R35" s="61" t="str">
        <f t="shared" si="3"/>
        <v/>
      </c>
      <c r="S35" s="61" t="str">
        <f t="shared" si="4"/>
        <v/>
      </c>
      <c r="T35" s="62" t="str">
        <f t="shared" si="5"/>
        <v/>
      </c>
      <c r="U35" s="58" t="str">
        <f t="shared" si="6"/>
        <v/>
      </c>
    </row>
    <row r="36" spans="1:21" ht="15.95" customHeight="1">
      <c r="A36" s="43"/>
      <c r="B36" s="46" t="str">
        <f>IFERROR(VLOOKUP($A36,'②利用者名簿'!$A:$E,2,0),"")</f>
        <v/>
      </c>
      <c r="C36" s="48" t="str">
        <f>IFERROR(VLOOKUP($A36,'②利用者名簿'!$A:$E,3,0),"")</f>
        <v/>
      </c>
      <c r="D36" s="43"/>
      <c r="E36" s="43"/>
      <c r="F36" s="43"/>
      <c r="G36" s="48" t="str">
        <f t="shared" si="0"/>
        <v>//</v>
      </c>
      <c r="H36" s="51"/>
      <c r="I36" s="51"/>
      <c r="J36" s="54" t="str">
        <f t="shared" si="1"/>
        <v/>
      </c>
      <c r="K36" s="56"/>
      <c r="L36" s="43"/>
      <c r="N36" s="58" t="str">
        <f>IFERROR(VLOOKUP($A36,'②利用者名簿'!$A:$E,5,0),"")</f>
        <v/>
      </c>
      <c r="O36" s="59" t="str">
        <f>IFERROR(2*'①団体情報'!$B$5*'③入力シート'!J36,"")</f>
        <v/>
      </c>
      <c r="P36" s="59" t="str">
        <f>IFERROR(N36*'③入力シート'!J36,"")</f>
        <v/>
      </c>
      <c r="Q36" s="60" t="str">
        <f t="shared" si="2"/>
        <v>..</v>
      </c>
      <c r="R36" s="61" t="str">
        <f t="shared" si="3"/>
        <v/>
      </c>
      <c r="S36" s="61" t="str">
        <f t="shared" si="4"/>
        <v/>
      </c>
      <c r="T36" s="62" t="str">
        <f t="shared" si="5"/>
        <v/>
      </c>
      <c r="U36" s="58" t="str">
        <f t="shared" si="6"/>
        <v/>
      </c>
    </row>
    <row r="37" spans="1:21" ht="15.95" customHeight="1">
      <c r="A37" s="43"/>
      <c r="B37" s="46" t="str">
        <f>IFERROR(VLOOKUP($A37,'②利用者名簿'!$A:$E,2,0),"")</f>
        <v/>
      </c>
      <c r="C37" s="48" t="str">
        <f>IFERROR(VLOOKUP($A37,'②利用者名簿'!$A:$E,3,0),"")</f>
        <v/>
      </c>
      <c r="D37" s="43"/>
      <c r="E37" s="43"/>
      <c r="F37" s="43"/>
      <c r="G37" s="48" t="str">
        <f t="shared" si="0"/>
        <v>//</v>
      </c>
      <c r="H37" s="51"/>
      <c r="I37" s="51"/>
      <c r="J37" s="54" t="str">
        <f t="shared" si="1"/>
        <v/>
      </c>
      <c r="K37" s="56"/>
      <c r="L37" s="43"/>
      <c r="N37" s="58" t="str">
        <f>IFERROR(VLOOKUP($A37,'②利用者名簿'!$A:$E,5,0),"")</f>
        <v/>
      </c>
      <c r="O37" s="59" t="str">
        <f>IFERROR(2*'①団体情報'!$B$5*'③入力シート'!J37,"")</f>
        <v/>
      </c>
      <c r="P37" s="59" t="str">
        <f>IFERROR(N37*'③入力シート'!J37,"")</f>
        <v/>
      </c>
      <c r="Q37" s="60" t="str">
        <f t="shared" si="2"/>
        <v>..</v>
      </c>
      <c r="R37" s="61" t="str">
        <f t="shared" si="3"/>
        <v/>
      </c>
      <c r="S37" s="61" t="str">
        <f t="shared" si="4"/>
        <v/>
      </c>
      <c r="T37" s="62" t="str">
        <f t="shared" si="5"/>
        <v/>
      </c>
      <c r="U37" s="58" t="str">
        <f t="shared" si="6"/>
        <v/>
      </c>
    </row>
    <row r="38" spans="1:21" ht="15.95" customHeight="1">
      <c r="A38" s="43"/>
      <c r="B38" s="46" t="str">
        <f>IFERROR(VLOOKUP($A38,'②利用者名簿'!$A:$E,2,0),"")</f>
        <v/>
      </c>
      <c r="C38" s="48" t="str">
        <f>IFERROR(VLOOKUP($A38,'②利用者名簿'!$A:$E,3,0),"")</f>
        <v/>
      </c>
      <c r="D38" s="43"/>
      <c r="E38" s="43"/>
      <c r="F38" s="43"/>
      <c r="G38" s="48" t="str">
        <f t="shared" si="0"/>
        <v>//</v>
      </c>
      <c r="H38" s="51"/>
      <c r="I38" s="51"/>
      <c r="J38" s="54" t="str">
        <f t="shared" si="1"/>
        <v/>
      </c>
      <c r="K38" s="56"/>
      <c r="L38" s="43"/>
      <c r="N38" s="58" t="str">
        <f>IFERROR(VLOOKUP($A38,'②利用者名簿'!$A:$E,5,0),"")</f>
        <v/>
      </c>
      <c r="O38" s="59" t="str">
        <f>IFERROR(2*'①団体情報'!$B$5*'③入力シート'!J38,"")</f>
        <v/>
      </c>
      <c r="P38" s="59" t="str">
        <f>IFERROR(N38*'③入力シート'!J38,"")</f>
        <v/>
      </c>
      <c r="Q38" s="60" t="str">
        <f t="shared" si="2"/>
        <v>..</v>
      </c>
      <c r="R38" s="61" t="str">
        <f t="shared" si="3"/>
        <v/>
      </c>
      <c r="S38" s="61" t="str">
        <f t="shared" si="4"/>
        <v/>
      </c>
      <c r="T38" s="62" t="str">
        <f t="shared" si="5"/>
        <v/>
      </c>
      <c r="U38" s="58" t="str">
        <f t="shared" si="6"/>
        <v/>
      </c>
    </row>
    <row r="39" spans="1:21" ht="15.95" customHeight="1">
      <c r="A39" s="43"/>
      <c r="B39" s="46" t="str">
        <f>IFERROR(VLOOKUP($A39,'②利用者名簿'!$A:$E,2,0),"")</f>
        <v/>
      </c>
      <c r="C39" s="48" t="str">
        <f>IFERROR(VLOOKUP($A39,'②利用者名簿'!$A:$E,3,0),"")</f>
        <v/>
      </c>
      <c r="D39" s="43"/>
      <c r="E39" s="43"/>
      <c r="F39" s="43"/>
      <c r="G39" s="48" t="str">
        <f t="shared" si="0"/>
        <v>//</v>
      </c>
      <c r="H39" s="51"/>
      <c r="I39" s="51"/>
      <c r="J39" s="54" t="str">
        <f t="shared" si="1"/>
        <v/>
      </c>
      <c r="K39" s="56"/>
      <c r="L39" s="43"/>
      <c r="N39" s="58" t="str">
        <f>IFERROR(VLOOKUP($A39,'②利用者名簿'!$A:$E,5,0),"")</f>
        <v/>
      </c>
      <c r="O39" s="59" t="str">
        <f>IFERROR(2*'①団体情報'!$B$5*'③入力シート'!J39,"")</f>
        <v/>
      </c>
      <c r="P39" s="59" t="str">
        <f>IFERROR(N39*'③入力シート'!J39,"")</f>
        <v/>
      </c>
      <c r="Q39" s="60" t="str">
        <f t="shared" si="2"/>
        <v>..</v>
      </c>
      <c r="R39" s="61" t="str">
        <f t="shared" si="3"/>
        <v/>
      </c>
      <c r="S39" s="61" t="str">
        <f t="shared" si="4"/>
        <v/>
      </c>
      <c r="T39" s="62" t="str">
        <f t="shared" si="5"/>
        <v/>
      </c>
      <c r="U39" s="58" t="str">
        <f t="shared" si="6"/>
        <v/>
      </c>
    </row>
    <row r="40" spans="1:21" ht="15.95" customHeight="1">
      <c r="A40" s="43"/>
      <c r="B40" s="46" t="str">
        <f>IFERROR(VLOOKUP($A40,'②利用者名簿'!$A:$E,2,0),"")</f>
        <v/>
      </c>
      <c r="C40" s="48" t="str">
        <f>IFERROR(VLOOKUP($A40,'②利用者名簿'!$A:$E,3,0),"")</f>
        <v/>
      </c>
      <c r="D40" s="43"/>
      <c r="E40" s="43"/>
      <c r="F40" s="43"/>
      <c r="G40" s="48" t="str">
        <f t="shared" si="0"/>
        <v>//</v>
      </c>
      <c r="H40" s="51"/>
      <c r="I40" s="51"/>
      <c r="J40" s="54" t="str">
        <f t="shared" si="1"/>
        <v/>
      </c>
      <c r="K40" s="56"/>
      <c r="L40" s="43"/>
      <c r="N40" s="58" t="str">
        <f>IFERROR(VLOOKUP($A40,'②利用者名簿'!$A:$E,5,0),"")</f>
        <v/>
      </c>
      <c r="O40" s="59" t="str">
        <f>IFERROR(2*'①団体情報'!$B$5*'③入力シート'!J40,"")</f>
        <v/>
      </c>
      <c r="P40" s="59" t="str">
        <f>IFERROR(N40*'③入力シート'!J40,"")</f>
        <v/>
      </c>
      <c r="Q40" s="60" t="str">
        <f t="shared" si="2"/>
        <v>..</v>
      </c>
      <c r="R40" s="61" t="str">
        <f t="shared" si="3"/>
        <v/>
      </c>
      <c r="S40" s="61" t="str">
        <f t="shared" si="4"/>
        <v/>
      </c>
      <c r="T40" s="62" t="str">
        <f t="shared" si="5"/>
        <v/>
      </c>
      <c r="U40" s="58" t="str">
        <f t="shared" si="6"/>
        <v/>
      </c>
    </row>
    <row r="41" spans="1:21" ht="15.95" customHeight="1">
      <c r="A41" s="43"/>
      <c r="B41" s="46" t="str">
        <f>IFERROR(VLOOKUP($A41,'②利用者名簿'!$A:$E,2,0),"")</f>
        <v/>
      </c>
      <c r="C41" s="48" t="str">
        <f>IFERROR(VLOOKUP($A41,'②利用者名簿'!$A:$E,3,0),"")</f>
        <v/>
      </c>
      <c r="D41" s="43"/>
      <c r="E41" s="43"/>
      <c r="F41" s="43"/>
      <c r="G41" s="48" t="str">
        <f t="shared" si="0"/>
        <v>//</v>
      </c>
      <c r="H41" s="51"/>
      <c r="I41" s="51"/>
      <c r="J41" s="54" t="str">
        <f t="shared" si="1"/>
        <v/>
      </c>
      <c r="K41" s="56"/>
      <c r="L41" s="43"/>
      <c r="N41" s="58" t="str">
        <f>IFERROR(VLOOKUP($A41,'②利用者名簿'!$A:$E,5,0),"")</f>
        <v/>
      </c>
      <c r="O41" s="59" t="str">
        <f>IFERROR(2*'①団体情報'!$B$5*'③入力シート'!J41,"")</f>
        <v/>
      </c>
      <c r="P41" s="59" t="str">
        <f>IFERROR(N41*'③入力シート'!J41,"")</f>
        <v/>
      </c>
      <c r="Q41" s="60" t="str">
        <f t="shared" si="2"/>
        <v>..</v>
      </c>
      <c r="R41" s="61" t="str">
        <f t="shared" si="3"/>
        <v/>
      </c>
      <c r="S41" s="61" t="str">
        <f t="shared" si="4"/>
        <v/>
      </c>
      <c r="T41" s="62" t="str">
        <f t="shared" si="5"/>
        <v/>
      </c>
      <c r="U41" s="58" t="str">
        <f t="shared" si="6"/>
        <v/>
      </c>
    </row>
    <row r="42" spans="1:21" ht="15.95" customHeight="1">
      <c r="A42" s="43"/>
      <c r="B42" s="46" t="str">
        <f>IFERROR(VLOOKUP($A42,'②利用者名簿'!$A:$E,2,0),"")</f>
        <v/>
      </c>
      <c r="C42" s="48" t="str">
        <f>IFERROR(VLOOKUP($A42,'②利用者名簿'!$A:$E,3,0),"")</f>
        <v/>
      </c>
      <c r="D42" s="43"/>
      <c r="E42" s="43"/>
      <c r="F42" s="43"/>
      <c r="G42" s="48" t="str">
        <f t="shared" si="0"/>
        <v>//</v>
      </c>
      <c r="H42" s="51"/>
      <c r="I42" s="51"/>
      <c r="J42" s="54" t="str">
        <f t="shared" si="1"/>
        <v/>
      </c>
      <c r="K42" s="56"/>
      <c r="L42" s="43"/>
      <c r="N42" s="58" t="str">
        <f>IFERROR(VLOOKUP($A42,'②利用者名簿'!$A:$E,5,0),"")</f>
        <v/>
      </c>
      <c r="O42" s="59" t="str">
        <f>IFERROR(2*'①団体情報'!$B$5*'③入力シート'!J42,"")</f>
        <v/>
      </c>
      <c r="P42" s="59" t="str">
        <f>IFERROR(N42*'③入力シート'!J42,"")</f>
        <v/>
      </c>
      <c r="Q42" s="60" t="str">
        <f t="shared" si="2"/>
        <v>..</v>
      </c>
      <c r="R42" s="61" t="str">
        <f t="shared" si="3"/>
        <v/>
      </c>
      <c r="S42" s="61" t="str">
        <f t="shared" si="4"/>
        <v/>
      </c>
      <c r="T42" s="62" t="str">
        <f t="shared" si="5"/>
        <v/>
      </c>
      <c r="U42" s="58" t="str">
        <f t="shared" si="6"/>
        <v/>
      </c>
    </row>
    <row r="43" spans="1:21" ht="15.95" customHeight="1">
      <c r="A43" s="43"/>
      <c r="B43" s="46" t="str">
        <f>IFERROR(VLOOKUP($A43,'②利用者名簿'!$A:$E,2,0),"")</f>
        <v/>
      </c>
      <c r="C43" s="48" t="str">
        <f>IFERROR(VLOOKUP($A43,'②利用者名簿'!$A:$E,3,0),"")</f>
        <v/>
      </c>
      <c r="D43" s="43"/>
      <c r="E43" s="43"/>
      <c r="F43" s="43"/>
      <c r="G43" s="48" t="str">
        <f t="shared" si="0"/>
        <v>//</v>
      </c>
      <c r="H43" s="51"/>
      <c r="I43" s="51"/>
      <c r="J43" s="54" t="str">
        <f t="shared" si="1"/>
        <v/>
      </c>
      <c r="K43" s="56"/>
      <c r="L43" s="43"/>
      <c r="N43" s="58" t="str">
        <f>IFERROR(VLOOKUP($A43,'②利用者名簿'!$A:$E,5,0),"")</f>
        <v/>
      </c>
      <c r="O43" s="59" t="str">
        <f>IFERROR(2*'①団体情報'!$B$5*'③入力シート'!J43,"")</f>
        <v/>
      </c>
      <c r="P43" s="59" t="str">
        <f>IFERROR(N43*'③入力シート'!J43,"")</f>
        <v/>
      </c>
      <c r="Q43" s="60" t="str">
        <f t="shared" si="2"/>
        <v>..</v>
      </c>
      <c r="R43" s="61" t="str">
        <f t="shared" si="3"/>
        <v/>
      </c>
      <c r="S43" s="61" t="str">
        <f t="shared" si="4"/>
        <v/>
      </c>
      <c r="T43" s="62" t="str">
        <f t="shared" si="5"/>
        <v/>
      </c>
      <c r="U43" s="58" t="str">
        <f t="shared" si="6"/>
        <v/>
      </c>
    </row>
    <row r="44" spans="1:21" ht="15.95" customHeight="1">
      <c r="A44" s="43"/>
      <c r="B44" s="46" t="str">
        <f>IFERROR(VLOOKUP($A44,'②利用者名簿'!$A:$E,2,0),"")</f>
        <v/>
      </c>
      <c r="C44" s="48" t="str">
        <f>IFERROR(VLOOKUP($A44,'②利用者名簿'!$A:$E,3,0),"")</f>
        <v/>
      </c>
      <c r="D44" s="43"/>
      <c r="E44" s="43"/>
      <c r="F44" s="43"/>
      <c r="G44" s="48" t="str">
        <f t="shared" si="0"/>
        <v>//</v>
      </c>
      <c r="H44" s="51"/>
      <c r="I44" s="51"/>
      <c r="J44" s="54" t="str">
        <f t="shared" si="1"/>
        <v/>
      </c>
      <c r="K44" s="56"/>
      <c r="L44" s="43"/>
      <c r="N44" s="58" t="str">
        <f>IFERROR(VLOOKUP($A44,'②利用者名簿'!$A:$E,5,0),"")</f>
        <v/>
      </c>
      <c r="O44" s="59" t="str">
        <f>IFERROR(2*'①団体情報'!$B$5*'③入力シート'!J44,"")</f>
        <v/>
      </c>
      <c r="P44" s="59" t="str">
        <f>IFERROR(N44*'③入力シート'!J44,"")</f>
        <v/>
      </c>
      <c r="Q44" s="60" t="str">
        <f t="shared" si="2"/>
        <v>..</v>
      </c>
      <c r="R44" s="61" t="str">
        <f t="shared" si="3"/>
        <v/>
      </c>
      <c r="S44" s="61" t="str">
        <f t="shared" si="4"/>
        <v/>
      </c>
      <c r="T44" s="62" t="str">
        <f t="shared" si="5"/>
        <v/>
      </c>
      <c r="U44" s="58" t="str">
        <f t="shared" si="6"/>
        <v/>
      </c>
    </row>
    <row r="45" spans="1:21" ht="15.95" customHeight="1">
      <c r="A45" s="43"/>
      <c r="B45" s="46" t="str">
        <f>IFERROR(VLOOKUP($A45,'②利用者名簿'!$A:$E,2,0),"")</f>
        <v/>
      </c>
      <c r="C45" s="48" t="str">
        <f>IFERROR(VLOOKUP($A45,'②利用者名簿'!$A:$E,3,0),"")</f>
        <v/>
      </c>
      <c r="D45" s="43"/>
      <c r="E45" s="43"/>
      <c r="F45" s="43"/>
      <c r="G45" s="48" t="str">
        <f t="shared" si="0"/>
        <v>//</v>
      </c>
      <c r="H45" s="51"/>
      <c r="I45" s="51"/>
      <c r="J45" s="54" t="str">
        <f t="shared" si="1"/>
        <v/>
      </c>
      <c r="K45" s="56"/>
      <c r="L45" s="43"/>
      <c r="N45" s="58" t="str">
        <f>IFERROR(VLOOKUP($A45,'②利用者名簿'!$A:$E,5,0),"")</f>
        <v/>
      </c>
      <c r="O45" s="59" t="str">
        <f>IFERROR(2*'①団体情報'!$B$5*'③入力シート'!J45,"")</f>
        <v/>
      </c>
      <c r="P45" s="59" t="str">
        <f>IFERROR(N45*'③入力シート'!J45,"")</f>
        <v/>
      </c>
      <c r="Q45" s="60" t="str">
        <f t="shared" si="2"/>
        <v>..</v>
      </c>
      <c r="R45" s="61" t="str">
        <f t="shared" si="3"/>
        <v/>
      </c>
      <c r="S45" s="61" t="str">
        <f t="shared" si="4"/>
        <v/>
      </c>
      <c r="T45" s="62" t="str">
        <f t="shared" si="5"/>
        <v/>
      </c>
      <c r="U45" s="58" t="str">
        <f t="shared" si="6"/>
        <v/>
      </c>
    </row>
    <row r="46" spans="1:21" ht="15.95" customHeight="1">
      <c r="A46" s="43"/>
      <c r="B46" s="46" t="str">
        <f>IFERROR(VLOOKUP($A46,'②利用者名簿'!$A:$E,2,0),"")</f>
        <v/>
      </c>
      <c r="C46" s="48" t="str">
        <f>IFERROR(VLOOKUP($A46,'②利用者名簿'!$A:$E,3,0),"")</f>
        <v/>
      </c>
      <c r="D46" s="43"/>
      <c r="E46" s="43"/>
      <c r="F46" s="43"/>
      <c r="G46" s="48" t="str">
        <f t="shared" si="0"/>
        <v>//</v>
      </c>
      <c r="H46" s="51"/>
      <c r="I46" s="51"/>
      <c r="J46" s="54" t="str">
        <f t="shared" si="1"/>
        <v/>
      </c>
      <c r="K46" s="56"/>
      <c r="L46" s="43"/>
      <c r="N46" s="58" t="str">
        <f>IFERROR(VLOOKUP($A46,'②利用者名簿'!$A:$E,5,0),"")</f>
        <v/>
      </c>
      <c r="O46" s="59" t="str">
        <f>IFERROR(2*'①団体情報'!$B$5*'③入力シート'!J46,"")</f>
        <v/>
      </c>
      <c r="P46" s="59" t="str">
        <f>IFERROR(N46*'③入力シート'!J46,"")</f>
        <v/>
      </c>
      <c r="Q46" s="60" t="str">
        <f t="shared" si="2"/>
        <v>..</v>
      </c>
      <c r="R46" s="61" t="str">
        <f t="shared" si="3"/>
        <v/>
      </c>
      <c r="S46" s="61" t="str">
        <f t="shared" si="4"/>
        <v/>
      </c>
      <c r="T46" s="62" t="str">
        <f t="shared" si="5"/>
        <v/>
      </c>
      <c r="U46" s="58" t="str">
        <f t="shared" si="6"/>
        <v/>
      </c>
    </row>
    <row r="47" spans="1:21" ht="15.95" customHeight="1">
      <c r="A47" s="43"/>
      <c r="B47" s="46" t="str">
        <f>IFERROR(VLOOKUP($A47,'②利用者名簿'!$A:$E,2,0),"")</f>
        <v/>
      </c>
      <c r="C47" s="48" t="str">
        <f>IFERROR(VLOOKUP($A47,'②利用者名簿'!$A:$E,3,0),"")</f>
        <v/>
      </c>
      <c r="D47" s="43"/>
      <c r="E47" s="43"/>
      <c r="F47" s="43"/>
      <c r="G47" s="48" t="str">
        <f t="shared" si="0"/>
        <v>//</v>
      </c>
      <c r="H47" s="51"/>
      <c r="I47" s="51"/>
      <c r="J47" s="54" t="str">
        <f t="shared" si="1"/>
        <v/>
      </c>
      <c r="K47" s="56"/>
      <c r="L47" s="43"/>
      <c r="N47" s="58" t="str">
        <f>IFERROR(VLOOKUP($A47,'②利用者名簿'!$A:$E,5,0),"")</f>
        <v/>
      </c>
      <c r="O47" s="59" t="str">
        <f>IFERROR(2*'①団体情報'!$B$5*'③入力シート'!J47,"")</f>
        <v/>
      </c>
      <c r="P47" s="59" t="str">
        <f>IFERROR(N47*'③入力シート'!J47,"")</f>
        <v/>
      </c>
      <c r="Q47" s="60" t="str">
        <f t="shared" si="2"/>
        <v>..</v>
      </c>
      <c r="R47" s="61" t="str">
        <f t="shared" si="3"/>
        <v/>
      </c>
      <c r="S47" s="61" t="str">
        <f t="shared" si="4"/>
        <v/>
      </c>
      <c r="T47" s="62" t="str">
        <f t="shared" si="5"/>
        <v/>
      </c>
      <c r="U47" s="58" t="str">
        <f t="shared" si="6"/>
        <v/>
      </c>
    </row>
    <row r="48" spans="1:21" ht="15.95" customHeight="1">
      <c r="A48" s="43"/>
      <c r="B48" s="46" t="str">
        <f>IFERROR(VLOOKUP($A48,'②利用者名簿'!$A:$E,2,0),"")</f>
        <v/>
      </c>
      <c r="C48" s="48" t="str">
        <f>IFERROR(VLOOKUP($A48,'②利用者名簿'!$A:$E,3,0),"")</f>
        <v/>
      </c>
      <c r="D48" s="43"/>
      <c r="E48" s="43"/>
      <c r="F48" s="43"/>
      <c r="G48" s="48" t="str">
        <f t="shared" si="0"/>
        <v>//</v>
      </c>
      <c r="H48" s="51"/>
      <c r="I48" s="51"/>
      <c r="J48" s="54" t="str">
        <f t="shared" si="1"/>
        <v/>
      </c>
      <c r="K48" s="56"/>
      <c r="L48" s="43"/>
      <c r="N48" s="58" t="str">
        <f>IFERROR(VLOOKUP($A48,'②利用者名簿'!$A:$E,5,0),"")</f>
        <v/>
      </c>
      <c r="O48" s="59" t="str">
        <f>IFERROR(2*'①団体情報'!$B$5*'③入力シート'!J48,"")</f>
        <v/>
      </c>
      <c r="P48" s="59" t="str">
        <f>IFERROR(N48*'③入力シート'!J48,"")</f>
        <v/>
      </c>
      <c r="Q48" s="60" t="str">
        <f t="shared" si="2"/>
        <v>..</v>
      </c>
      <c r="R48" s="61" t="str">
        <f t="shared" si="3"/>
        <v/>
      </c>
      <c r="S48" s="61" t="str">
        <f t="shared" si="4"/>
        <v/>
      </c>
      <c r="T48" s="62" t="str">
        <f t="shared" si="5"/>
        <v/>
      </c>
      <c r="U48" s="58" t="str">
        <f t="shared" si="6"/>
        <v/>
      </c>
    </row>
    <row r="49" spans="1:21" ht="15.95" customHeight="1">
      <c r="A49" s="43"/>
      <c r="B49" s="46" t="str">
        <f>IFERROR(VLOOKUP($A49,'②利用者名簿'!$A:$E,2,0),"")</f>
        <v/>
      </c>
      <c r="C49" s="48" t="str">
        <f>IFERROR(VLOOKUP($A49,'②利用者名簿'!$A:$E,3,0),"")</f>
        <v/>
      </c>
      <c r="D49" s="43"/>
      <c r="E49" s="43"/>
      <c r="F49" s="43"/>
      <c r="G49" s="48" t="str">
        <f t="shared" si="0"/>
        <v>//</v>
      </c>
      <c r="H49" s="51"/>
      <c r="I49" s="51"/>
      <c r="J49" s="54" t="str">
        <f t="shared" si="1"/>
        <v/>
      </c>
      <c r="K49" s="56"/>
      <c r="L49" s="43"/>
      <c r="N49" s="58" t="str">
        <f>IFERROR(VLOOKUP($A49,'②利用者名簿'!$A:$E,5,0),"")</f>
        <v/>
      </c>
      <c r="O49" s="59" t="str">
        <f>IFERROR(2*'①団体情報'!$B$5*'③入力シート'!J49,"")</f>
        <v/>
      </c>
      <c r="P49" s="59" t="str">
        <f>IFERROR(N49*'③入力シート'!J49,"")</f>
        <v/>
      </c>
      <c r="Q49" s="60" t="str">
        <f t="shared" si="2"/>
        <v>..</v>
      </c>
      <c r="R49" s="61" t="str">
        <f t="shared" si="3"/>
        <v/>
      </c>
      <c r="S49" s="61" t="str">
        <f t="shared" si="4"/>
        <v/>
      </c>
      <c r="T49" s="62" t="str">
        <f t="shared" si="5"/>
        <v/>
      </c>
      <c r="U49" s="58" t="str">
        <f t="shared" si="6"/>
        <v/>
      </c>
    </row>
    <row r="50" spans="1:21" ht="15.95" customHeight="1">
      <c r="A50" s="43"/>
      <c r="B50" s="46" t="str">
        <f>IFERROR(VLOOKUP($A50,'②利用者名簿'!$A:$E,2,0),"")</f>
        <v/>
      </c>
      <c r="C50" s="48" t="str">
        <f>IFERROR(VLOOKUP($A50,'②利用者名簿'!$A:$E,3,0),"")</f>
        <v/>
      </c>
      <c r="D50" s="43"/>
      <c r="E50" s="43"/>
      <c r="F50" s="43"/>
      <c r="G50" s="48" t="str">
        <f t="shared" si="0"/>
        <v>//</v>
      </c>
      <c r="H50" s="51"/>
      <c r="I50" s="51"/>
      <c r="J50" s="54" t="str">
        <f t="shared" si="1"/>
        <v/>
      </c>
      <c r="K50" s="56"/>
      <c r="L50" s="43"/>
      <c r="N50" s="58" t="str">
        <f>IFERROR(VLOOKUP($A50,'②利用者名簿'!$A:$E,5,0),"")</f>
        <v/>
      </c>
      <c r="O50" s="59" t="str">
        <f>IFERROR(2*'①団体情報'!$B$5*'③入力シート'!J50,"")</f>
        <v/>
      </c>
      <c r="P50" s="59" t="str">
        <f>IFERROR(N50*'③入力シート'!J50,"")</f>
        <v/>
      </c>
      <c r="Q50" s="60" t="str">
        <f t="shared" si="2"/>
        <v>..</v>
      </c>
      <c r="R50" s="61" t="str">
        <f t="shared" si="3"/>
        <v/>
      </c>
      <c r="S50" s="61" t="str">
        <f t="shared" si="4"/>
        <v/>
      </c>
      <c r="T50" s="62" t="str">
        <f t="shared" si="5"/>
        <v/>
      </c>
      <c r="U50" s="58" t="str">
        <f t="shared" si="6"/>
        <v/>
      </c>
    </row>
    <row r="51" spans="1:21" ht="15.95" customHeight="1">
      <c r="A51" s="43"/>
      <c r="B51" s="46" t="str">
        <f>IFERROR(VLOOKUP($A51,'②利用者名簿'!$A:$E,2,0),"")</f>
        <v/>
      </c>
      <c r="C51" s="48" t="str">
        <f>IFERROR(VLOOKUP($A51,'②利用者名簿'!$A:$E,3,0),"")</f>
        <v/>
      </c>
      <c r="D51" s="43"/>
      <c r="E51" s="43"/>
      <c r="F51" s="43"/>
      <c r="G51" s="48" t="str">
        <f t="shared" si="0"/>
        <v>//</v>
      </c>
      <c r="H51" s="51"/>
      <c r="I51" s="51"/>
      <c r="J51" s="54" t="str">
        <f t="shared" si="1"/>
        <v/>
      </c>
      <c r="K51" s="56"/>
      <c r="L51" s="43"/>
      <c r="N51" s="58" t="str">
        <f>IFERROR(VLOOKUP($A51,'②利用者名簿'!$A:$E,5,0),"")</f>
        <v/>
      </c>
      <c r="O51" s="59" t="str">
        <f>IFERROR(2*'①団体情報'!$B$5*'③入力シート'!J51,"")</f>
        <v/>
      </c>
      <c r="P51" s="59" t="str">
        <f>IFERROR(N51*'③入力シート'!J51,"")</f>
        <v/>
      </c>
      <c r="Q51" s="60" t="str">
        <f t="shared" si="2"/>
        <v>..</v>
      </c>
      <c r="R51" s="61" t="str">
        <f t="shared" si="3"/>
        <v/>
      </c>
      <c r="S51" s="61" t="str">
        <f t="shared" si="4"/>
        <v/>
      </c>
      <c r="T51" s="62" t="str">
        <f t="shared" si="5"/>
        <v/>
      </c>
      <c r="U51" s="58" t="str">
        <f t="shared" si="6"/>
        <v/>
      </c>
    </row>
    <row r="52" spans="1:21" ht="15.95" customHeight="1">
      <c r="A52" s="43"/>
      <c r="B52" s="46" t="str">
        <f>IFERROR(VLOOKUP($A52,'②利用者名簿'!$A:$E,2,0),"")</f>
        <v/>
      </c>
      <c r="C52" s="48" t="str">
        <f>IFERROR(VLOOKUP($A52,'②利用者名簿'!$A:$E,3,0),"")</f>
        <v/>
      </c>
      <c r="D52" s="43"/>
      <c r="E52" s="43"/>
      <c r="F52" s="43"/>
      <c r="G52" s="48" t="str">
        <f t="shared" si="0"/>
        <v>//</v>
      </c>
      <c r="H52" s="51"/>
      <c r="I52" s="51"/>
      <c r="J52" s="54" t="str">
        <f t="shared" si="1"/>
        <v/>
      </c>
      <c r="K52" s="56"/>
      <c r="L52" s="43"/>
      <c r="N52" s="58" t="str">
        <f>IFERROR(VLOOKUP($A52,'②利用者名簿'!$A:$E,5,0),"")</f>
        <v/>
      </c>
      <c r="O52" s="59" t="str">
        <f>IFERROR(2*'①団体情報'!$B$5*'③入力シート'!J52,"")</f>
        <v/>
      </c>
      <c r="P52" s="59" t="str">
        <f>IFERROR(N52*'③入力シート'!J52,"")</f>
        <v/>
      </c>
      <c r="Q52" s="60" t="str">
        <f t="shared" si="2"/>
        <v>..</v>
      </c>
      <c r="R52" s="61" t="str">
        <f t="shared" si="3"/>
        <v/>
      </c>
      <c r="S52" s="61" t="str">
        <f t="shared" si="4"/>
        <v/>
      </c>
      <c r="T52" s="62" t="str">
        <f t="shared" si="5"/>
        <v/>
      </c>
      <c r="U52" s="58" t="str">
        <f t="shared" si="6"/>
        <v/>
      </c>
    </row>
    <row r="53" spans="1:21" ht="15.95" customHeight="1">
      <c r="A53" s="43"/>
      <c r="B53" s="46" t="str">
        <f>IFERROR(VLOOKUP($A53,'②利用者名簿'!$A:$E,2,0),"")</f>
        <v/>
      </c>
      <c r="C53" s="48" t="str">
        <f>IFERROR(VLOOKUP($A53,'②利用者名簿'!$A:$E,3,0),"")</f>
        <v/>
      </c>
      <c r="D53" s="43"/>
      <c r="E53" s="43"/>
      <c r="F53" s="43"/>
      <c r="G53" s="48" t="str">
        <f t="shared" si="0"/>
        <v>//</v>
      </c>
      <c r="H53" s="51"/>
      <c r="I53" s="51"/>
      <c r="J53" s="54" t="str">
        <f t="shared" si="1"/>
        <v/>
      </c>
      <c r="K53" s="56"/>
      <c r="L53" s="43"/>
      <c r="N53" s="58" t="str">
        <f>IFERROR(VLOOKUP($A53,'②利用者名簿'!$A:$E,5,0),"")</f>
        <v/>
      </c>
      <c r="O53" s="59" t="str">
        <f>IFERROR(2*'①団体情報'!$B$5*'③入力シート'!J53,"")</f>
        <v/>
      </c>
      <c r="P53" s="59" t="str">
        <f>IFERROR(N53*'③入力シート'!J53,"")</f>
        <v/>
      </c>
      <c r="Q53" s="60" t="str">
        <f t="shared" si="2"/>
        <v>..</v>
      </c>
      <c r="R53" s="61" t="str">
        <f t="shared" si="3"/>
        <v/>
      </c>
      <c r="S53" s="61" t="str">
        <f t="shared" si="4"/>
        <v/>
      </c>
      <c r="T53" s="62" t="str">
        <f t="shared" si="5"/>
        <v/>
      </c>
      <c r="U53" s="58" t="str">
        <f t="shared" si="6"/>
        <v/>
      </c>
    </row>
    <row r="54" spans="1:21" ht="15.95" customHeight="1">
      <c r="A54" s="43"/>
      <c r="B54" s="46" t="str">
        <f>IFERROR(VLOOKUP($A54,'②利用者名簿'!$A:$E,2,0),"")</f>
        <v/>
      </c>
      <c r="C54" s="48" t="str">
        <f>IFERROR(VLOOKUP($A54,'②利用者名簿'!$A:$E,3,0),"")</f>
        <v/>
      </c>
      <c r="D54" s="43"/>
      <c r="E54" s="43"/>
      <c r="F54" s="43"/>
      <c r="G54" s="48" t="str">
        <f t="shared" si="0"/>
        <v>//</v>
      </c>
      <c r="H54" s="51"/>
      <c r="I54" s="51"/>
      <c r="J54" s="54" t="str">
        <f t="shared" si="1"/>
        <v/>
      </c>
      <c r="K54" s="56"/>
      <c r="L54" s="43"/>
      <c r="N54" s="58" t="str">
        <f>IFERROR(VLOOKUP($A54,'②利用者名簿'!$A:$E,5,0),"")</f>
        <v/>
      </c>
      <c r="O54" s="59" t="str">
        <f>IFERROR(2*'①団体情報'!$B$5*'③入力シート'!J54,"")</f>
        <v/>
      </c>
      <c r="P54" s="59" t="str">
        <f>IFERROR(N54*'③入力シート'!J54,"")</f>
        <v/>
      </c>
      <c r="Q54" s="60" t="str">
        <f t="shared" si="2"/>
        <v>..</v>
      </c>
      <c r="R54" s="61" t="str">
        <f t="shared" si="3"/>
        <v/>
      </c>
      <c r="S54" s="61" t="str">
        <f t="shared" si="4"/>
        <v/>
      </c>
      <c r="T54" s="62" t="str">
        <f t="shared" si="5"/>
        <v/>
      </c>
      <c r="U54" s="58" t="str">
        <f t="shared" si="6"/>
        <v/>
      </c>
    </row>
    <row r="55" spans="1:21" ht="15.95" customHeight="1">
      <c r="A55" s="43"/>
      <c r="B55" s="46" t="str">
        <f>IFERROR(VLOOKUP($A55,'②利用者名簿'!$A:$E,2,0),"")</f>
        <v/>
      </c>
      <c r="C55" s="48" t="str">
        <f>IFERROR(VLOOKUP($A55,'②利用者名簿'!$A:$E,3,0),"")</f>
        <v/>
      </c>
      <c r="D55" s="43"/>
      <c r="E55" s="43"/>
      <c r="F55" s="43"/>
      <c r="G55" s="48" t="str">
        <f t="shared" si="0"/>
        <v>//</v>
      </c>
      <c r="H55" s="51"/>
      <c r="I55" s="51"/>
      <c r="J55" s="54" t="str">
        <f t="shared" si="1"/>
        <v/>
      </c>
      <c r="K55" s="56"/>
      <c r="L55" s="43"/>
      <c r="N55" s="58" t="str">
        <f>IFERROR(VLOOKUP($A55,'②利用者名簿'!$A:$E,5,0),"")</f>
        <v/>
      </c>
      <c r="O55" s="59" t="str">
        <f>IFERROR(2*'①団体情報'!$B$5*'③入力シート'!J55,"")</f>
        <v/>
      </c>
      <c r="P55" s="59" t="str">
        <f>IFERROR(N55*'③入力シート'!J55,"")</f>
        <v/>
      </c>
      <c r="Q55" s="60" t="str">
        <f t="shared" si="2"/>
        <v>..</v>
      </c>
      <c r="R55" s="61" t="str">
        <f t="shared" si="3"/>
        <v/>
      </c>
      <c r="S55" s="61" t="str">
        <f t="shared" si="4"/>
        <v/>
      </c>
      <c r="T55" s="62" t="str">
        <f t="shared" si="5"/>
        <v/>
      </c>
      <c r="U55" s="58" t="str">
        <f t="shared" si="6"/>
        <v/>
      </c>
    </row>
    <row r="56" spans="1:21" ht="15.95" customHeight="1">
      <c r="A56" s="43"/>
      <c r="B56" s="46" t="str">
        <f>IFERROR(VLOOKUP($A56,'②利用者名簿'!$A:$E,2,0),"")</f>
        <v/>
      </c>
      <c r="C56" s="48" t="str">
        <f>IFERROR(VLOOKUP($A56,'②利用者名簿'!$A:$E,3,0),"")</f>
        <v/>
      </c>
      <c r="D56" s="43"/>
      <c r="E56" s="43"/>
      <c r="F56" s="43"/>
      <c r="G56" s="48" t="str">
        <f t="shared" si="0"/>
        <v>//</v>
      </c>
      <c r="H56" s="51"/>
      <c r="I56" s="51"/>
      <c r="J56" s="54" t="str">
        <f t="shared" si="1"/>
        <v/>
      </c>
      <c r="K56" s="56"/>
      <c r="L56" s="43"/>
      <c r="N56" s="58" t="str">
        <f>IFERROR(VLOOKUP($A56,'②利用者名簿'!$A:$E,5,0),"")</f>
        <v/>
      </c>
      <c r="O56" s="59" t="str">
        <f>IFERROR(2*'①団体情報'!$B$5*'③入力シート'!J56,"")</f>
        <v/>
      </c>
      <c r="P56" s="59" t="str">
        <f>IFERROR(N56*'③入力シート'!J56,"")</f>
        <v/>
      </c>
      <c r="Q56" s="60" t="str">
        <f t="shared" si="2"/>
        <v>..</v>
      </c>
      <c r="R56" s="61" t="str">
        <f t="shared" si="3"/>
        <v/>
      </c>
      <c r="S56" s="61" t="str">
        <f t="shared" si="4"/>
        <v/>
      </c>
      <c r="T56" s="62" t="str">
        <f t="shared" si="5"/>
        <v/>
      </c>
      <c r="U56" s="58" t="str">
        <f t="shared" si="6"/>
        <v/>
      </c>
    </row>
    <row r="57" spans="1:21" ht="15.95" customHeight="1">
      <c r="A57" s="43"/>
      <c r="B57" s="46" t="str">
        <f>IFERROR(VLOOKUP($A57,'②利用者名簿'!$A:$E,2,0),"")</f>
        <v/>
      </c>
      <c r="C57" s="48" t="str">
        <f>IFERROR(VLOOKUP($A57,'②利用者名簿'!$A:$E,3,0),"")</f>
        <v/>
      </c>
      <c r="D57" s="43"/>
      <c r="E57" s="43"/>
      <c r="F57" s="43"/>
      <c r="G57" s="48" t="str">
        <f t="shared" si="0"/>
        <v>//</v>
      </c>
      <c r="H57" s="51"/>
      <c r="I57" s="51"/>
      <c r="J57" s="54" t="str">
        <f t="shared" si="1"/>
        <v/>
      </c>
      <c r="K57" s="56"/>
      <c r="L57" s="43"/>
      <c r="N57" s="58" t="str">
        <f>IFERROR(VLOOKUP($A57,'②利用者名簿'!$A:$E,5,0),"")</f>
        <v/>
      </c>
      <c r="O57" s="59" t="str">
        <f>IFERROR(2*'①団体情報'!$B$5*'③入力シート'!J57,"")</f>
        <v/>
      </c>
      <c r="P57" s="59" t="str">
        <f>IFERROR(N57*'③入力シート'!J57,"")</f>
        <v/>
      </c>
      <c r="Q57" s="60" t="str">
        <f t="shared" si="2"/>
        <v>..</v>
      </c>
      <c r="R57" s="61" t="str">
        <f t="shared" si="3"/>
        <v/>
      </c>
      <c r="S57" s="61" t="str">
        <f t="shared" si="4"/>
        <v/>
      </c>
      <c r="T57" s="62" t="str">
        <f t="shared" si="5"/>
        <v/>
      </c>
      <c r="U57" s="58" t="str">
        <f t="shared" si="6"/>
        <v/>
      </c>
    </row>
    <row r="58" spans="1:21" ht="15.95" customHeight="1">
      <c r="A58" s="43"/>
      <c r="B58" s="46" t="str">
        <f>IFERROR(VLOOKUP($A58,'②利用者名簿'!$A:$E,2,0),"")</f>
        <v/>
      </c>
      <c r="C58" s="48" t="str">
        <f>IFERROR(VLOOKUP($A58,'②利用者名簿'!$A:$E,3,0),"")</f>
        <v/>
      </c>
      <c r="D58" s="43"/>
      <c r="E58" s="43"/>
      <c r="F58" s="43"/>
      <c r="G58" s="48" t="str">
        <f t="shared" si="0"/>
        <v>//</v>
      </c>
      <c r="H58" s="51"/>
      <c r="I58" s="51"/>
      <c r="J58" s="54" t="str">
        <f t="shared" si="1"/>
        <v/>
      </c>
      <c r="K58" s="56"/>
      <c r="L58" s="43"/>
      <c r="N58" s="58" t="str">
        <f>IFERROR(VLOOKUP($A58,'②利用者名簿'!$A:$E,5,0),"")</f>
        <v/>
      </c>
      <c r="O58" s="59" t="str">
        <f>IFERROR(2*'①団体情報'!$B$5*'③入力シート'!J58,"")</f>
        <v/>
      </c>
      <c r="P58" s="59" t="str">
        <f>IFERROR(N58*'③入力シート'!J58,"")</f>
        <v/>
      </c>
      <c r="Q58" s="60" t="str">
        <f t="shared" si="2"/>
        <v>..</v>
      </c>
      <c r="R58" s="61" t="str">
        <f t="shared" si="3"/>
        <v/>
      </c>
      <c r="S58" s="61" t="str">
        <f t="shared" si="4"/>
        <v/>
      </c>
      <c r="T58" s="62" t="str">
        <f t="shared" si="5"/>
        <v/>
      </c>
      <c r="U58" s="58" t="str">
        <f t="shared" si="6"/>
        <v/>
      </c>
    </row>
    <row r="59" spans="1:21" ht="15.95" customHeight="1">
      <c r="A59" s="43"/>
      <c r="B59" s="46" t="str">
        <f>IFERROR(VLOOKUP($A59,'②利用者名簿'!$A:$E,2,0),"")</f>
        <v/>
      </c>
      <c r="C59" s="48" t="str">
        <f>IFERROR(VLOOKUP($A59,'②利用者名簿'!$A:$E,3,0),"")</f>
        <v/>
      </c>
      <c r="D59" s="43"/>
      <c r="E59" s="43"/>
      <c r="F59" s="43"/>
      <c r="G59" s="48" t="str">
        <f t="shared" si="0"/>
        <v>//</v>
      </c>
      <c r="H59" s="51"/>
      <c r="I59" s="51"/>
      <c r="J59" s="54" t="str">
        <f t="shared" si="1"/>
        <v/>
      </c>
      <c r="K59" s="56"/>
      <c r="L59" s="43"/>
      <c r="N59" s="58" t="str">
        <f>IFERROR(VLOOKUP($A59,'②利用者名簿'!$A:$E,5,0),"")</f>
        <v/>
      </c>
      <c r="O59" s="59" t="str">
        <f>IFERROR(2*'①団体情報'!$B$5*'③入力シート'!J59,"")</f>
        <v/>
      </c>
      <c r="P59" s="59" t="str">
        <f>IFERROR(N59*'③入力シート'!J59,"")</f>
        <v/>
      </c>
      <c r="Q59" s="60" t="str">
        <f t="shared" si="2"/>
        <v>..</v>
      </c>
      <c r="R59" s="61" t="str">
        <f t="shared" si="3"/>
        <v/>
      </c>
      <c r="S59" s="61" t="str">
        <f t="shared" si="4"/>
        <v/>
      </c>
      <c r="T59" s="62" t="str">
        <f t="shared" si="5"/>
        <v/>
      </c>
      <c r="U59" s="58" t="str">
        <f t="shared" si="6"/>
        <v/>
      </c>
    </row>
    <row r="60" spans="1:21" ht="15.95" customHeight="1">
      <c r="A60" s="43"/>
      <c r="B60" s="46" t="str">
        <f>IFERROR(VLOOKUP($A60,'②利用者名簿'!$A:$E,2,0),"")</f>
        <v/>
      </c>
      <c r="C60" s="48" t="str">
        <f>IFERROR(VLOOKUP($A60,'②利用者名簿'!$A:$E,3,0),"")</f>
        <v/>
      </c>
      <c r="D60" s="43"/>
      <c r="E60" s="43"/>
      <c r="F60" s="43"/>
      <c r="G60" s="48" t="str">
        <f t="shared" si="0"/>
        <v>//</v>
      </c>
      <c r="H60" s="51"/>
      <c r="I60" s="51"/>
      <c r="J60" s="54" t="str">
        <f t="shared" si="1"/>
        <v/>
      </c>
      <c r="K60" s="56"/>
      <c r="L60" s="43"/>
      <c r="N60" s="58" t="str">
        <f>IFERROR(VLOOKUP($A60,'②利用者名簿'!$A:$E,5,0),"")</f>
        <v/>
      </c>
      <c r="O60" s="59" t="str">
        <f>IFERROR(2*'①団体情報'!$B$5*'③入力シート'!J60,"")</f>
        <v/>
      </c>
      <c r="P60" s="59" t="str">
        <f>IFERROR(N60*'③入力シート'!J60,"")</f>
        <v/>
      </c>
      <c r="Q60" s="60" t="str">
        <f t="shared" si="2"/>
        <v>..</v>
      </c>
      <c r="R60" s="61" t="str">
        <f t="shared" si="3"/>
        <v/>
      </c>
      <c r="S60" s="61" t="str">
        <f t="shared" si="4"/>
        <v/>
      </c>
      <c r="T60" s="62" t="str">
        <f t="shared" si="5"/>
        <v/>
      </c>
      <c r="U60" s="58" t="str">
        <f t="shared" si="6"/>
        <v/>
      </c>
    </row>
    <row r="61" spans="1:21" ht="15.95" customHeight="1">
      <c r="A61" s="43"/>
      <c r="B61" s="46" t="str">
        <f>IFERROR(VLOOKUP($A61,'②利用者名簿'!$A:$E,2,0),"")</f>
        <v/>
      </c>
      <c r="C61" s="48" t="str">
        <f>IFERROR(VLOOKUP($A61,'②利用者名簿'!$A:$E,3,0),"")</f>
        <v/>
      </c>
      <c r="D61" s="43"/>
      <c r="E61" s="43"/>
      <c r="F61" s="43"/>
      <c r="G61" s="48" t="str">
        <f t="shared" si="0"/>
        <v>//</v>
      </c>
      <c r="H61" s="51"/>
      <c r="I61" s="51"/>
      <c r="J61" s="54" t="str">
        <f t="shared" si="1"/>
        <v/>
      </c>
      <c r="K61" s="56"/>
      <c r="L61" s="43"/>
      <c r="N61" s="58" t="str">
        <f>IFERROR(VLOOKUP($A61,'②利用者名簿'!$A:$E,5,0),"")</f>
        <v/>
      </c>
      <c r="O61" s="59" t="str">
        <f>IFERROR(2*'①団体情報'!$B$5*'③入力シート'!J61,"")</f>
        <v/>
      </c>
      <c r="P61" s="59" t="str">
        <f>IFERROR(N61*'③入力シート'!J61,"")</f>
        <v/>
      </c>
      <c r="Q61" s="60" t="str">
        <f t="shared" si="2"/>
        <v>..</v>
      </c>
      <c r="R61" s="61" t="str">
        <f t="shared" si="3"/>
        <v/>
      </c>
      <c r="S61" s="61" t="str">
        <f t="shared" si="4"/>
        <v/>
      </c>
      <c r="T61" s="62" t="str">
        <f t="shared" si="5"/>
        <v/>
      </c>
      <c r="U61" s="58" t="str">
        <f t="shared" si="6"/>
        <v/>
      </c>
    </row>
    <row r="62" spans="1:21" ht="15.95" customHeight="1">
      <c r="A62" s="43"/>
      <c r="B62" s="46" t="str">
        <f>IFERROR(VLOOKUP($A62,'②利用者名簿'!$A:$E,2,0),"")</f>
        <v/>
      </c>
      <c r="C62" s="48" t="str">
        <f>IFERROR(VLOOKUP($A62,'②利用者名簿'!$A:$E,3,0),"")</f>
        <v/>
      </c>
      <c r="D62" s="43"/>
      <c r="E62" s="43"/>
      <c r="F62" s="43"/>
      <c r="G62" s="48" t="str">
        <f t="shared" si="0"/>
        <v>//</v>
      </c>
      <c r="H62" s="51"/>
      <c r="I62" s="51"/>
      <c r="J62" s="54" t="str">
        <f t="shared" si="1"/>
        <v/>
      </c>
      <c r="K62" s="56"/>
      <c r="L62" s="43"/>
      <c r="N62" s="58" t="str">
        <f>IFERROR(VLOOKUP($A62,'②利用者名簿'!$A:$E,5,0),"")</f>
        <v/>
      </c>
      <c r="O62" s="59" t="str">
        <f>IFERROR(2*'①団体情報'!$B$5*'③入力シート'!J62,"")</f>
        <v/>
      </c>
      <c r="P62" s="59" t="str">
        <f>IFERROR(N62*'③入力シート'!J62,"")</f>
        <v/>
      </c>
      <c r="Q62" s="60" t="str">
        <f t="shared" si="2"/>
        <v>..</v>
      </c>
      <c r="R62" s="61" t="str">
        <f t="shared" si="3"/>
        <v/>
      </c>
      <c r="S62" s="61" t="str">
        <f t="shared" si="4"/>
        <v/>
      </c>
      <c r="T62" s="62" t="str">
        <f t="shared" si="5"/>
        <v/>
      </c>
      <c r="U62" s="58" t="str">
        <f t="shared" si="6"/>
        <v/>
      </c>
    </row>
    <row r="63" spans="1:21" ht="15.95" customHeight="1">
      <c r="A63" s="43"/>
      <c r="B63" s="46" t="str">
        <f>IFERROR(VLOOKUP($A63,'②利用者名簿'!$A:$E,2,0),"")</f>
        <v/>
      </c>
      <c r="C63" s="48" t="str">
        <f>IFERROR(VLOOKUP($A63,'②利用者名簿'!$A:$E,3,0),"")</f>
        <v/>
      </c>
      <c r="D63" s="43"/>
      <c r="E63" s="43"/>
      <c r="F63" s="43"/>
      <c r="G63" s="48" t="str">
        <f t="shared" si="0"/>
        <v>//</v>
      </c>
      <c r="H63" s="51"/>
      <c r="I63" s="51"/>
      <c r="J63" s="54" t="str">
        <f t="shared" si="1"/>
        <v/>
      </c>
      <c r="K63" s="56"/>
      <c r="L63" s="43"/>
      <c r="N63" s="58" t="str">
        <f>IFERROR(VLOOKUP($A63,'②利用者名簿'!$A:$E,5,0),"")</f>
        <v/>
      </c>
      <c r="O63" s="59" t="str">
        <f>IFERROR(2*'①団体情報'!$B$5*'③入力シート'!J63,"")</f>
        <v/>
      </c>
      <c r="P63" s="59" t="str">
        <f>IFERROR(N63*'③入力シート'!J63,"")</f>
        <v/>
      </c>
      <c r="Q63" s="60" t="str">
        <f t="shared" si="2"/>
        <v>..</v>
      </c>
      <c r="R63" s="61" t="str">
        <f t="shared" si="3"/>
        <v/>
      </c>
      <c r="S63" s="61" t="str">
        <f t="shared" si="4"/>
        <v/>
      </c>
      <c r="T63" s="62" t="str">
        <f t="shared" si="5"/>
        <v/>
      </c>
      <c r="U63" s="58" t="str">
        <f t="shared" si="6"/>
        <v/>
      </c>
    </row>
    <row r="64" spans="1:21" ht="15.95" customHeight="1">
      <c r="A64" s="43"/>
      <c r="B64" s="46" t="str">
        <f>IFERROR(VLOOKUP($A64,'②利用者名簿'!$A:$E,2,0),"")</f>
        <v/>
      </c>
      <c r="C64" s="48" t="str">
        <f>IFERROR(VLOOKUP($A64,'②利用者名簿'!$A:$E,3,0),"")</f>
        <v/>
      </c>
      <c r="D64" s="43"/>
      <c r="E64" s="43"/>
      <c r="F64" s="43"/>
      <c r="G64" s="48" t="str">
        <f t="shared" si="0"/>
        <v>//</v>
      </c>
      <c r="H64" s="51"/>
      <c r="I64" s="51"/>
      <c r="J64" s="54" t="str">
        <f t="shared" si="1"/>
        <v/>
      </c>
      <c r="K64" s="56"/>
      <c r="L64" s="43"/>
      <c r="N64" s="58" t="str">
        <f>IFERROR(VLOOKUP($A64,'②利用者名簿'!$A:$E,5,0),"")</f>
        <v/>
      </c>
      <c r="O64" s="59" t="str">
        <f>IFERROR(2*'①団体情報'!$B$5*'③入力シート'!J64,"")</f>
        <v/>
      </c>
      <c r="P64" s="59" t="str">
        <f>IFERROR(N64*'③入力シート'!J64,"")</f>
        <v/>
      </c>
      <c r="Q64" s="60" t="str">
        <f t="shared" si="2"/>
        <v>..</v>
      </c>
      <c r="R64" s="61" t="str">
        <f t="shared" si="3"/>
        <v/>
      </c>
      <c r="S64" s="61" t="str">
        <f t="shared" si="4"/>
        <v/>
      </c>
      <c r="T64" s="62" t="str">
        <f t="shared" si="5"/>
        <v/>
      </c>
      <c r="U64" s="58" t="str">
        <f t="shared" si="6"/>
        <v/>
      </c>
    </row>
    <row r="65" spans="1:21" ht="15.95" customHeight="1">
      <c r="A65" s="43"/>
      <c r="B65" s="46" t="str">
        <f>IFERROR(VLOOKUP($A65,'②利用者名簿'!$A:$E,2,0),"")</f>
        <v/>
      </c>
      <c r="C65" s="48" t="str">
        <f>IFERROR(VLOOKUP($A65,'②利用者名簿'!$A:$E,3,0),"")</f>
        <v/>
      </c>
      <c r="D65" s="43"/>
      <c r="E65" s="43"/>
      <c r="F65" s="43"/>
      <c r="G65" s="48" t="str">
        <f t="shared" si="0"/>
        <v>//</v>
      </c>
      <c r="H65" s="51"/>
      <c r="I65" s="51"/>
      <c r="J65" s="54" t="str">
        <f t="shared" si="1"/>
        <v/>
      </c>
      <c r="K65" s="56"/>
      <c r="L65" s="43"/>
      <c r="N65" s="58" t="str">
        <f>IFERROR(VLOOKUP($A65,'②利用者名簿'!$A:$E,5,0),"")</f>
        <v/>
      </c>
      <c r="O65" s="59" t="str">
        <f>IFERROR(2*'①団体情報'!$B$5*'③入力シート'!J65,"")</f>
        <v/>
      </c>
      <c r="P65" s="59" t="str">
        <f>IFERROR(N65*'③入力シート'!J65,"")</f>
        <v/>
      </c>
      <c r="Q65" s="60" t="str">
        <f t="shared" si="2"/>
        <v>..</v>
      </c>
      <c r="R65" s="61" t="str">
        <f t="shared" si="3"/>
        <v/>
      </c>
      <c r="S65" s="61" t="str">
        <f t="shared" si="4"/>
        <v/>
      </c>
      <c r="T65" s="62" t="str">
        <f t="shared" si="5"/>
        <v/>
      </c>
      <c r="U65" s="58" t="str">
        <f t="shared" si="6"/>
        <v/>
      </c>
    </row>
    <row r="66" spans="1:21" ht="15.95" customHeight="1">
      <c r="A66" s="43"/>
      <c r="B66" s="46" t="str">
        <f>IFERROR(VLOOKUP($A66,'②利用者名簿'!$A:$E,2,0),"")</f>
        <v/>
      </c>
      <c r="C66" s="48" t="str">
        <f>IFERROR(VLOOKUP($A66,'②利用者名簿'!$A:$E,3,0),"")</f>
        <v/>
      </c>
      <c r="D66" s="43"/>
      <c r="E66" s="43"/>
      <c r="F66" s="43"/>
      <c r="G66" s="48" t="str">
        <f t="shared" si="0"/>
        <v>//</v>
      </c>
      <c r="H66" s="51"/>
      <c r="I66" s="51"/>
      <c r="J66" s="54" t="str">
        <f t="shared" si="1"/>
        <v/>
      </c>
      <c r="K66" s="56"/>
      <c r="L66" s="43"/>
      <c r="N66" s="58" t="str">
        <f>IFERROR(VLOOKUP($A66,'②利用者名簿'!$A:$E,5,0),"")</f>
        <v/>
      </c>
      <c r="O66" s="59" t="str">
        <f>IFERROR(2*'①団体情報'!$B$5*'③入力シート'!J66,"")</f>
        <v/>
      </c>
      <c r="P66" s="59" t="str">
        <f>IFERROR(N66*'③入力シート'!J66,"")</f>
        <v/>
      </c>
      <c r="Q66" s="60" t="str">
        <f t="shared" si="2"/>
        <v>..</v>
      </c>
      <c r="R66" s="61" t="str">
        <f t="shared" si="3"/>
        <v/>
      </c>
      <c r="S66" s="61" t="str">
        <f t="shared" si="4"/>
        <v/>
      </c>
      <c r="T66" s="62" t="str">
        <f t="shared" si="5"/>
        <v/>
      </c>
      <c r="U66" s="58" t="str">
        <f t="shared" si="6"/>
        <v/>
      </c>
    </row>
    <row r="67" spans="1:21" ht="15.95" customHeight="1">
      <c r="A67" s="43"/>
      <c r="B67" s="46" t="str">
        <f>IFERROR(VLOOKUP($A67,'②利用者名簿'!$A:$E,2,0),"")</f>
        <v/>
      </c>
      <c r="C67" s="48" t="str">
        <f>IFERROR(VLOOKUP($A67,'②利用者名簿'!$A:$E,3,0),"")</f>
        <v/>
      </c>
      <c r="D67" s="43"/>
      <c r="E67" s="43"/>
      <c r="F67" s="43"/>
      <c r="G67" s="48" t="str">
        <f t="shared" si="0"/>
        <v>//</v>
      </c>
      <c r="H67" s="51"/>
      <c r="I67" s="51"/>
      <c r="J67" s="54" t="str">
        <f t="shared" si="1"/>
        <v/>
      </c>
      <c r="K67" s="56"/>
      <c r="L67" s="43"/>
      <c r="N67" s="58" t="str">
        <f>IFERROR(VLOOKUP($A67,'②利用者名簿'!$A:$E,5,0),"")</f>
        <v/>
      </c>
      <c r="O67" s="59" t="str">
        <f>IFERROR(2*'①団体情報'!$B$5*'③入力シート'!J67,"")</f>
        <v/>
      </c>
      <c r="P67" s="59" t="str">
        <f>IFERROR(N67*'③入力シート'!J67,"")</f>
        <v/>
      </c>
      <c r="Q67" s="60" t="str">
        <f t="shared" si="2"/>
        <v>..</v>
      </c>
      <c r="R67" s="61" t="str">
        <f t="shared" si="3"/>
        <v/>
      </c>
      <c r="S67" s="61" t="str">
        <f t="shared" si="4"/>
        <v/>
      </c>
      <c r="T67" s="62" t="str">
        <f t="shared" si="5"/>
        <v/>
      </c>
      <c r="U67" s="58" t="str">
        <f t="shared" si="6"/>
        <v/>
      </c>
    </row>
    <row r="68" spans="1:21" ht="15.95" customHeight="1">
      <c r="A68" s="43"/>
      <c r="B68" s="46" t="str">
        <f>IFERROR(VLOOKUP($A68,'②利用者名簿'!$A:$E,2,0),"")</f>
        <v/>
      </c>
      <c r="C68" s="48" t="str">
        <f>IFERROR(VLOOKUP($A68,'②利用者名簿'!$A:$E,3,0),"")</f>
        <v/>
      </c>
      <c r="D68" s="43"/>
      <c r="E68" s="43"/>
      <c r="F68" s="43"/>
      <c r="G68" s="48" t="str">
        <f t="shared" ref="G68:G131" si="7">TEXT(CONCATENATE(D68,"/",E68,"/",F68),"aaa")</f>
        <v>//</v>
      </c>
      <c r="H68" s="51"/>
      <c r="I68" s="51"/>
      <c r="J68" s="54" t="str">
        <f t="shared" ref="J68:J131" si="8">IFERROR(MROUND((ROUNDDOWN($I68,-2)-ROUNDDOWN($H68,-2))/100+(RIGHT($I68,2)-RIGHT($H68,2))/60,0.5),"")</f>
        <v/>
      </c>
      <c r="K68" s="56"/>
      <c r="L68" s="43"/>
      <c r="N68" s="58" t="str">
        <f>IFERROR(VLOOKUP($A68,'②利用者名簿'!$A:$E,5,0),"")</f>
        <v/>
      </c>
      <c r="O68" s="59" t="str">
        <f>IFERROR(2*'①団体情報'!$B$5*'③入力シート'!J68,"")</f>
        <v/>
      </c>
      <c r="P68" s="59" t="str">
        <f>IFERROR(N68*'③入力シート'!J68,"")</f>
        <v/>
      </c>
      <c r="Q68" s="60" t="str">
        <f t="shared" ref="Q68:Q131" si="9">CONCATENATE(D68,".",E68,".",F68)</f>
        <v>..</v>
      </c>
      <c r="R68" s="61" t="str">
        <f t="shared" ref="R68:R131" si="10">IFERROR(TIME(LEFT($H68,LEN($H68)-2),RIGHT($H68,2),0),"")</f>
        <v/>
      </c>
      <c r="S68" s="61" t="str">
        <f t="shared" ref="S68:S131" si="11">IFERROR(TIME(LEFT($I68,LEN($I68)-2),RIGHT($I68,2),0),"")</f>
        <v/>
      </c>
      <c r="T68" s="62" t="str">
        <f t="shared" ref="T68:T131" si="12">LEFT(K68,1)</f>
        <v/>
      </c>
      <c r="U68" s="58" t="str">
        <f t="shared" ref="U68:U131" si="13">CONCATENATE(A68,T68)</f>
        <v/>
      </c>
    </row>
    <row r="69" spans="1:21" ht="15.95" customHeight="1">
      <c r="A69" s="43"/>
      <c r="B69" s="46" t="str">
        <f>IFERROR(VLOOKUP($A69,'②利用者名簿'!$A:$E,2,0),"")</f>
        <v/>
      </c>
      <c r="C69" s="48" t="str">
        <f>IFERROR(VLOOKUP($A69,'②利用者名簿'!$A:$E,3,0),"")</f>
        <v/>
      </c>
      <c r="D69" s="43"/>
      <c r="E69" s="43"/>
      <c r="F69" s="43"/>
      <c r="G69" s="48" t="str">
        <f t="shared" si="7"/>
        <v>//</v>
      </c>
      <c r="H69" s="51"/>
      <c r="I69" s="51"/>
      <c r="J69" s="54" t="str">
        <f t="shared" si="8"/>
        <v/>
      </c>
      <c r="K69" s="56"/>
      <c r="L69" s="43"/>
      <c r="N69" s="58" t="str">
        <f>IFERROR(VLOOKUP($A69,'②利用者名簿'!$A:$E,5,0),"")</f>
        <v/>
      </c>
      <c r="O69" s="59" t="str">
        <f>IFERROR(2*'①団体情報'!$B$5*'③入力シート'!J69,"")</f>
        <v/>
      </c>
      <c r="P69" s="59" t="str">
        <f>IFERROR(N69*'③入力シート'!J69,"")</f>
        <v/>
      </c>
      <c r="Q69" s="60" t="str">
        <f t="shared" si="9"/>
        <v>..</v>
      </c>
      <c r="R69" s="61" t="str">
        <f t="shared" si="10"/>
        <v/>
      </c>
      <c r="S69" s="61" t="str">
        <f t="shared" si="11"/>
        <v/>
      </c>
      <c r="T69" s="62" t="str">
        <f t="shared" si="12"/>
        <v/>
      </c>
      <c r="U69" s="58" t="str">
        <f t="shared" si="13"/>
        <v/>
      </c>
    </row>
    <row r="70" spans="1:21" ht="15.95" customHeight="1">
      <c r="A70" s="43"/>
      <c r="B70" s="46" t="str">
        <f>IFERROR(VLOOKUP($A70,'②利用者名簿'!$A:$E,2,0),"")</f>
        <v/>
      </c>
      <c r="C70" s="48" t="str">
        <f>IFERROR(VLOOKUP($A70,'②利用者名簿'!$A:$E,3,0),"")</f>
        <v/>
      </c>
      <c r="D70" s="43"/>
      <c r="E70" s="43"/>
      <c r="F70" s="43"/>
      <c r="G70" s="48" t="str">
        <f t="shared" si="7"/>
        <v>//</v>
      </c>
      <c r="H70" s="51"/>
      <c r="I70" s="51"/>
      <c r="J70" s="54" t="str">
        <f t="shared" si="8"/>
        <v/>
      </c>
      <c r="K70" s="56"/>
      <c r="L70" s="43"/>
      <c r="N70" s="58" t="str">
        <f>IFERROR(VLOOKUP($A70,'②利用者名簿'!$A:$E,5,0),"")</f>
        <v/>
      </c>
      <c r="O70" s="59" t="str">
        <f>IFERROR(2*'①団体情報'!$B$5*'③入力シート'!J70,"")</f>
        <v/>
      </c>
      <c r="P70" s="59" t="str">
        <f>IFERROR(N70*'③入力シート'!J70,"")</f>
        <v/>
      </c>
      <c r="Q70" s="60" t="str">
        <f t="shared" si="9"/>
        <v>..</v>
      </c>
      <c r="R70" s="61" t="str">
        <f t="shared" si="10"/>
        <v/>
      </c>
      <c r="S70" s="61" t="str">
        <f t="shared" si="11"/>
        <v/>
      </c>
      <c r="T70" s="62" t="str">
        <f t="shared" si="12"/>
        <v/>
      </c>
      <c r="U70" s="58" t="str">
        <f t="shared" si="13"/>
        <v/>
      </c>
    </row>
    <row r="71" spans="1:21" ht="15.95" customHeight="1">
      <c r="A71" s="43"/>
      <c r="B71" s="46" t="str">
        <f>IFERROR(VLOOKUP($A71,'②利用者名簿'!$A:$E,2,0),"")</f>
        <v/>
      </c>
      <c r="C71" s="48" t="str">
        <f>IFERROR(VLOOKUP($A71,'②利用者名簿'!$A:$E,3,0),"")</f>
        <v/>
      </c>
      <c r="D71" s="43"/>
      <c r="E71" s="43"/>
      <c r="F71" s="43"/>
      <c r="G71" s="48" t="str">
        <f t="shared" si="7"/>
        <v>//</v>
      </c>
      <c r="H71" s="51"/>
      <c r="I71" s="51"/>
      <c r="J71" s="54" t="str">
        <f t="shared" si="8"/>
        <v/>
      </c>
      <c r="K71" s="56"/>
      <c r="L71" s="43"/>
      <c r="N71" s="58" t="str">
        <f>IFERROR(VLOOKUP($A71,'②利用者名簿'!$A:$E,5,0),"")</f>
        <v/>
      </c>
      <c r="O71" s="59" t="str">
        <f>IFERROR(2*'①団体情報'!$B$5*'③入力シート'!J71,"")</f>
        <v/>
      </c>
      <c r="P71" s="59" t="str">
        <f>IFERROR(N71*'③入力シート'!J71,"")</f>
        <v/>
      </c>
      <c r="Q71" s="60" t="str">
        <f t="shared" si="9"/>
        <v>..</v>
      </c>
      <c r="R71" s="61" t="str">
        <f t="shared" si="10"/>
        <v/>
      </c>
      <c r="S71" s="61" t="str">
        <f t="shared" si="11"/>
        <v/>
      </c>
      <c r="T71" s="62" t="str">
        <f t="shared" si="12"/>
        <v/>
      </c>
      <c r="U71" s="58" t="str">
        <f t="shared" si="13"/>
        <v/>
      </c>
    </row>
    <row r="72" spans="1:21" ht="15.95" customHeight="1">
      <c r="A72" s="43"/>
      <c r="B72" s="46" t="str">
        <f>IFERROR(VLOOKUP($A72,'②利用者名簿'!$A:$E,2,0),"")</f>
        <v/>
      </c>
      <c r="C72" s="48" t="str">
        <f>IFERROR(VLOOKUP($A72,'②利用者名簿'!$A:$E,3,0),"")</f>
        <v/>
      </c>
      <c r="D72" s="43"/>
      <c r="E72" s="43"/>
      <c r="F72" s="43"/>
      <c r="G72" s="48" t="str">
        <f t="shared" si="7"/>
        <v>//</v>
      </c>
      <c r="H72" s="51"/>
      <c r="I72" s="51"/>
      <c r="J72" s="54" t="str">
        <f t="shared" si="8"/>
        <v/>
      </c>
      <c r="K72" s="56"/>
      <c r="L72" s="43"/>
      <c r="N72" s="58" t="str">
        <f>IFERROR(VLOOKUP($A72,'②利用者名簿'!$A:$E,5,0),"")</f>
        <v/>
      </c>
      <c r="O72" s="59" t="str">
        <f>IFERROR(2*'①団体情報'!$B$5*'③入力シート'!J72,"")</f>
        <v/>
      </c>
      <c r="P72" s="59" t="str">
        <f>IFERROR(N72*'③入力シート'!J72,"")</f>
        <v/>
      </c>
      <c r="Q72" s="60" t="str">
        <f t="shared" si="9"/>
        <v>..</v>
      </c>
      <c r="R72" s="61" t="str">
        <f t="shared" si="10"/>
        <v/>
      </c>
      <c r="S72" s="61" t="str">
        <f t="shared" si="11"/>
        <v/>
      </c>
      <c r="T72" s="62" t="str">
        <f t="shared" si="12"/>
        <v/>
      </c>
      <c r="U72" s="58" t="str">
        <f t="shared" si="13"/>
        <v/>
      </c>
    </row>
    <row r="73" spans="1:21" ht="15.95" customHeight="1">
      <c r="A73" s="43"/>
      <c r="B73" s="46" t="str">
        <f>IFERROR(VLOOKUP($A73,'②利用者名簿'!$A:$E,2,0),"")</f>
        <v/>
      </c>
      <c r="C73" s="48" t="str">
        <f>IFERROR(VLOOKUP($A73,'②利用者名簿'!$A:$E,3,0),"")</f>
        <v/>
      </c>
      <c r="D73" s="43"/>
      <c r="E73" s="43"/>
      <c r="F73" s="43"/>
      <c r="G73" s="48" t="str">
        <f t="shared" si="7"/>
        <v>//</v>
      </c>
      <c r="H73" s="51"/>
      <c r="I73" s="51"/>
      <c r="J73" s="54" t="str">
        <f t="shared" si="8"/>
        <v/>
      </c>
      <c r="K73" s="56"/>
      <c r="L73" s="43"/>
      <c r="N73" s="58" t="str">
        <f>IFERROR(VLOOKUP($A73,'②利用者名簿'!$A:$E,5,0),"")</f>
        <v/>
      </c>
      <c r="O73" s="59" t="str">
        <f>IFERROR(2*'①団体情報'!$B$5*'③入力シート'!J73,"")</f>
        <v/>
      </c>
      <c r="P73" s="59" t="str">
        <f>IFERROR(N73*'③入力シート'!J73,"")</f>
        <v/>
      </c>
      <c r="Q73" s="60" t="str">
        <f t="shared" si="9"/>
        <v>..</v>
      </c>
      <c r="R73" s="61" t="str">
        <f t="shared" si="10"/>
        <v/>
      </c>
      <c r="S73" s="61" t="str">
        <f t="shared" si="11"/>
        <v/>
      </c>
      <c r="T73" s="62" t="str">
        <f t="shared" si="12"/>
        <v/>
      </c>
      <c r="U73" s="58" t="str">
        <f t="shared" si="13"/>
        <v/>
      </c>
    </row>
    <row r="74" spans="1:21" ht="15.95" customHeight="1">
      <c r="A74" s="43"/>
      <c r="B74" s="46" t="str">
        <f>IFERROR(VLOOKUP($A74,'②利用者名簿'!$A:$E,2,0),"")</f>
        <v/>
      </c>
      <c r="C74" s="48" t="str">
        <f>IFERROR(VLOOKUP($A74,'②利用者名簿'!$A:$E,3,0),"")</f>
        <v/>
      </c>
      <c r="D74" s="43"/>
      <c r="E74" s="43"/>
      <c r="F74" s="43"/>
      <c r="G74" s="48" t="str">
        <f t="shared" si="7"/>
        <v>//</v>
      </c>
      <c r="H74" s="51"/>
      <c r="I74" s="51"/>
      <c r="J74" s="54" t="str">
        <f t="shared" si="8"/>
        <v/>
      </c>
      <c r="K74" s="56"/>
      <c r="L74" s="43"/>
      <c r="N74" s="58" t="str">
        <f>IFERROR(VLOOKUP($A74,'②利用者名簿'!$A:$E,5,0),"")</f>
        <v/>
      </c>
      <c r="O74" s="59" t="str">
        <f>IFERROR(2*'①団体情報'!$B$5*'③入力シート'!J74,"")</f>
        <v/>
      </c>
      <c r="P74" s="59" t="str">
        <f>IFERROR(N74*'③入力シート'!J74,"")</f>
        <v/>
      </c>
      <c r="Q74" s="60" t="str">
        <f t="shared" si="9"/>
        <v>..</v>
      </c>
      <c r="R74" s="61" t="str">
        <f t="shared" si="10"/>
        <v/>
      </c>
      <c r="S74" s="61" t="str">
        <f t="shared" si="11"/>
        <v/>
      </c>
      <c r="T74" s="62" t="str">
        <f t="shared" si="12"/>
        <v/>
      </c>
      <c r="U74" s="58" t="str">
        <f t="shared" si="13"/>
        <v/>
      </c>
    </row>
    <row r="75" spans="1:21" ht="15.95" customHeight="1">
      <c r="A75" s="43"/>
      <c r="B75" s="46" t="str">
        <f>IFERROR(VLOOKUP($A75,'②利用者名簿'!$A:$E,2,0),"")</f>
        <v/>
      </c>
      <c r="C75" s="48" t="str">
        <f>IFERROR(VLOOKUP($A75,'②利用者名簿'!$A:$E,3,0),"")</f>
        <v/>
      </c>
      <c r="D75" s="43"/>
      <c r="E75" s="43"/>
      <c r="F75" s="43"/>
      <c r="G75" s="48" t="str">
        <f t="shared" si="7"/>
        <v>//</v>
      </c>
      <c r="H75" s="51"/>
      <c r="I75" s="51"/>
      <c r="J75" s="54" t="str">
        <f t="shared" si="8"/>
        <v/>
      </c>
      <c r="K75" s="56"/>
      <c r="L75" s="43"/>
      <c r="N75" s="58" t="str">
        <f>IFERROR(VLOOKUP($A75,'②利用者名簿'!$A:$E,5,0),"")</f>
        <v/>
      </c>
      <c r="O75" s="59" t="str">
        <f>IFERROR(2*'①団体情報'!$B$5*'③入力シート'!J75,"")</f>
        <v/>
      </c>
      <c r="P75" s="59" t="str">
        <f>IFERROR(N75*'③入力シート'!J75,"")</f>
        <v/>
      </c>
      <c r="Q75" s="60" t="str">
        <f t="shared" si="9"/>
        <v>..</v>
      </c>
      <c r="R75" s="61" t="str">
        <f t="shared" si="10"/>
        <v/>
      </c>
      <c r="S75" s="61" t="str">
        <f t="shared" si="11"/>
        <v/>
      </c>
      <c r="T75" s="62" t="str">
        <f t="shared" si="12"/>
        <v/>
      </c>
      <c r="U75" s="58" t="str">
        <f t="shared" si="13"/>
        <v/>
      </c>
    </row>
    <row r="76" spans="1:21" ht="15.95" customHeight="1">
      <c r="A76" s="43"/>
      <c r="B76" s="46" t="str">
        <f>IFERROR(VLOOKUP($A76,'②利用者名簿'!$A:$E,2,0),"")</f>
        <v/>
      </c>
      <c r="C76" s="48" t="str">
        <f>IFERROR(VLOOKUP($A76,'②利用者名簿'!$A:$E,3,0),"")</f>
        <v/>
      </c>
      <c r="D76" s="43"/>
      <c r="E76" s="43"/>
      <c r="F76" s="43"/>
      <c r="G76" s="48" t="str">
        <f t="shared" si="7"/>
        <v>//</v>
      </c>
      <c r="H76" s="51"/>
      <c r="I76" s="51"/>
      <c r="J76" s="54" t="str">
        <f t="shared" si="8"/>
        <v/>
      </c>
      <c r="K76" s="56"/>
      <c r="L76" s="43"/>
      <c r="N76" s="58" t="str">
        <f>IFERROR(VLOOKUP($A76,'②利用者名簿'!$A:$E,5,0),"")</f>
        <v/>
      </c>
      <c r="O76" s="59" t="str">
        <f>IFERROR(2*'①団体情報'!$B$5*'③入力シート'!J76,"")</f>
        <v/>
      </c>
      <c r="P76" s="59" t="str">
        <f>IFERROR(N76*'③入力シート'!J76,"")</f>
        <v/>
      </c>
      <c r="Q76" s="60" t="str">
        <f t="shared" si="9"/>
        <v>..</v>
      </c>
      <c r="R76" s="61" t="str">
        <f t="shared" si="10"/>
        <v/>
      </c>
      <c r="S76" s="61" t="str">
        <f t="shared" si="11"/>
        <v/>
      </c>
      <c r="T76" s="62" t="str">
        <f t="shared" si="12"/>
        <v/>
      </c>
      <c r="U76" s="58" t="str">
        <f t="shared" si="13"/>
        <v/>
      </c>
    </row>
    <row r="77" spans="1:21" ht="15.95" customHeight="1">
      <c r="A77" s="43"/>
      <c r="B77" s="46" t="str">
        <f>IFERROR(VLOOKUP($A77,'②利用者名簿'!$A:$E,2,0),"")</f>
        <v/>
      </c>
      <c r="C77" s="48" t="str">
        <f>IFERROR(VLOOKUP($A77,'②利用者名簿'!$A:$E,3,0),"")</f>
        <v/>
      </c>
      <c r="D77" s="43"/>
      <c r="E77" s="43"/>
      <c r="F77" s="43"/>
      <c r="G77" s="48" t="str">
        <f t="shared" si="7"/>
        <v>//</v>
      </c>
      <c r="H77" s="51"/>
      <c r="I77" s="51"/>
      <c r="J77" s="54" t="str">
        <f t="shared" si="8"/>
        <v/>
      </c>
      <c r="K77" s="56"/>
      <c r="L77" s="43"/>
      <c r="N77" s="58" t="str">
        <f>IFERROR(VLOOKUP($A77,'②利用者名簿'!$A:$E,5,0),"")</f>
        <v/>
      </c>
      <c r="O77" s="59" t="str">
        <f>IFERROR(2*'①団体情報'!$B$5*'③入力シート'!J77,"")</f>
        <v/>
      </c>
      <c r="P77" s="59" t="str">
        <f>IFERROR(N77*'③入力シート'!J77,"")</f>
        <v/>
      </c>
      <c r="Q77" s="60" t="str">
        <f t="shared" si="9"/>
        <v>..</v>
      </c>
      <c r="R77" s="61" t="str">
        <f t="shared" si="10"/>
        <v/>
      </c>
      <c r="S77" s="61" t="str">
        <f t="shared" si="11"/>
        <v/>
      </c>
      <c r="T77" s="62" t="str">
        <f t="shared" si="12"/>
        <v/>
      </c>
      <c r="U77" s="58" t="str">
        <f t="shared" si="13"/>
        <v/>
      </c>
    </row>
    <row r="78" spans="1:21" ht="15.95" customHeight="1">
      <c r="A78" s="43"/>
      <c r="B78" s="46" t="str">
        <f>IFERROR(VLOOKUP($A78,'②利用者名簿'!$A:$E,2,0),"")</f>
        <v/>
      </c>
      <c r="C78" s="48" t="str">
        <f>IFERROR(VLOOKUP($A78,'②利用者名簿'!$A:$E,3,0),"")</f>
        <v/>
      </c>
      <c r="D78" s="43"/>
      <c r="E78" s="43"/>
      <c r="F78" s="43"/>
      <c r="G78" s="48" t="str">
        <f t="shared" si="7"/>
        <v>//</v>
      </c>
      <c r="H78" s="51"/>
      <c r="I78" s="51"/>
      <c r="J78" s="54" t="str">
        <f t="shared" si="8"/>
        <v/>
      </c>
      <c r="K78" s="56"/>
      <c r="L78" s="43"/>
      <c r="N78" s="58" t="str">
        <f>IFERROR(VLOOKUP($A78,'②利用者名簿'!$A:$E,5,0),"")</f>
        <v/>
      </c>
      <c r="O78" s="59" t="str">
        <f>IFERROR(2*'①団体情報'!$B$5*'③入力シート'!J78,"")</f>
        <v/>
      </c>
      <c r="P78" s="59" t="str">
        <f>IFERROR(N78*'③入力シート'!J78,"")</f>
        <v/>
      </c>
      <c r="Q78" s="60" t="str">
        <f t="shared" si="9"/>
        <v>..</v>
      </c>
      <c r="R78" s="61" t="str">
        <f t="shared" si="10"/>
        <v/>
      </c>
      <c r="S78" s="61" t="str">
        <f t="shared" si="11"/>
        <v/>
      </c>
      <c r="T78" s="62" t="str">
        <f t="shared" si="12"/>
        <v/>
      </c>
      <c r="U78" s="58" t="str">
        <f t="shared" si="13"/>
        <v/>
      </c>
    </row>
    <row r="79" spans="1:21" ht="15.95" customHeight="1">
      <c r="A79" s="43"/>
      <c r="B79" s="46" t="str">
        <f>IFERROR(VLOOKUP($A79,'②利用者名簿'!$A:$E,2,0),"")</f>
        <v/>
      </c>
      <c r="C79" s="48" t="str">
        <f>IFERROR(VLOOKUP($A79,'②利用者名簿'!$A:$E,3,0),"")</f>
        <v/>
      </c>
      <c r="D79" s="43"/>
      <c r="E79" s="43"/>
      <c r="F79" s="43"/>
      <c r="G79" s="48" t="str">
        <f t="shared" si="7"/>
        <v>//</v>
      </c>
      <c r="H79" s="51"/>
      <c r="I79" s="51"/>
      <c r="J79" s="54" t="str">
        <f t="shared" si="8"/>
        <v/>
      </c>
      <c r="K79" s="56"/>
      <c r="L79" s="43"/>
      <c r="N79" s="58" t="str">
        <f>IFERROR(VLOOKUP($A79,'②利用者名簿'!$A:$E,5,0),"")</f>
        <v/>
      </c>
      <c r="O79" s="59" t="str">
        <f>IFERROR(2*'①団体情報'!$B$5*'③入力シート'!J79,"")</f>
        <v/>
      </c>
      <c r="P79" s="59" t="str">
        <f>IFERROR(N79*'③入力シート'!J79,"")</f>
        <v/>
      </c>
      <c r="Q79" s="60" t="str">
        <f t="shared" si="9"/>
        <v>..</v>
      </c>
      <c r="R79" s="61" t="str">
        <f t="shared" si="10"/>
        <v/>
      </c>
      <c r="S79" s="61" t="str">
        <f t="shared" si="11"/>
        <v/>
      </c>
      <c r="T79" s="62" t="str">
        <f t="shared" si="12"/>
        <v/>
      </c>
      <c r="U79" s="58" t="str">
        <f t="shared" si="13"/>
        <v/>
      </c>
    </row>
    <row r="80" spans="1:21" ht="15.95" customHeight="1">
      <c r="A80" s="43"/>
      <c r="B80" s="46" t="str">
        <f>IFERROR(VLOOKUP($A80,'②利用者名簿'!$A:$E,2,0),"")</f>
        <v/>
      </c>
      <c r="C80" s="48" t="str">
        <f>IFERROR(VLOOKUP($A80,'②利用者名簿'!$A:$E,3,0),"")</f>
        <v/>
      </c>
      <c r="D80" s="43"/>
      <c r="E80" s="43"/>
      <c r="F80" s="43"/>
      <c r="G80" s="48" t="str">
        <f t="shared" si="7"/>
        <v>//</v>
      </c>
      <c r="H80" s="51"/>
      <c r="I80" s="51"/>
      <c r="J80" s="54" t="str">
        <f t="shared" si="8"/>
        <v/>
      </c>
      <c r="K80" s="56"/>
      <c r="L80" s="43"/>
      <c r="N80" s="58" t="str">
        <f>IFERROR(VLOOKUP($A80,'②利用者名簿'!$A:$E,5,0),"")</f>
        <v/>
      </c>
      <c r="O80" s="59" t="str">
        <f>IFERROR(2*'①団体情報'!$B$5*'③入力シート'!J80,"")</f>
        <v/>
      </c>
      <c r="P80" s="59" t="str">
        <f>IFERROR(N80*'③入力シート'!J80,"")</f>
        <v/>
      </c>
      <c r="Q80" s="60" t="str">
        <f t="shared" si="9"/>
        <v>..</v>
      </c>
      <c r="R80" s="61" t="str">
        <f t="shared" si="10"/>
        <v/>
      </c>
      <c r="S80" s="61" t="str">
        <f t="shared" si="11"/>
        <v/>
      </c>
      <c r="T80" s="62" t="str">
        <f t="shared" si="12"/>
        <v/>
      </c>
      <c r="U80" s="58" t="str">
        <f t="shared" si="13"/>
        <v/>
      </c>
    </row>
    <row r="81" spans="1:21" ht="15.95" customHeight="1">
      <c r="A81" s="43"/>
      <c r="B81" s="46" t="str">
        <f>IFERROR(VLOOKUP($A81,'②利用者名簿'!$A:$E,2,0),"")</f>
        <v/>
      </c>
      <c r="C81" s="48" t="str">
        <f>IFERROR(VLOOKUP($A81,'②利用者名簿'!$A:$E,3,0),"")</f>
        <v/>
      </c>
      <c r="D81" s="43"/>
      <c r="E81" s="43"/>
      <c r="F81" s="43"/>
      <c r="G81" s="48" t="str">
        <f t="shared" si="7"/>
        <v>//</v>
      </c>
      <c r="H81" s="51"/>
      <c r="I81" s="51"/>
      <c r="J81" s="54" t="str">
        <f t="shared" si="8"/>
        <v/>
      </c>
      <c r="K81" s="56"/>
      <c r="L81" s="43"/>
      <c r="N81" s="58" t="str">
        <f>IFERROR(VLOOKUP($A81,'②利用者名簿'!$A:$E,5,0),"")</f>
        <v/>
      </c>
      <c r="O81" s="59" t="str">
        <f>IFERROR(2*'①団体情報'!$B$5*'③入力シート'!J81,"")</f>
        <v/>
      </c>
      <c r="P81" s="59" t="str">
        <f>IFERROR(N81*'③入力シート'!J81,"")</f>
        <v/>
      </c>
      <c r="Q81" s="60" t="str">
        <f t="shared" si="9"/>
        <v>..</v>
      </c>
      <c r="R81" s="61" t="str">
        <f t="shared" si="10"/>
        <v/>
      </c>
      <c r="S81" s="61" t="str">
        <f t="shared" si="11"/>
        <v/>
      </c>
      <c r="T81" s="62" t="str">
        <f t="shared" si="12"/>
        <v/>
      </c>
      <c r="U81" s="58" t="str">
        <f t="shared" si="13"/>
        <v/>
      </c>
    </row>
    <row r="82" spans="1:21" ht="15.95" customHeight="1">
      <c r="A82" s="43"/>
      <c r="B82" s="46" t="str">
        <f>IFERROR(VLOOKUP($A82,'②利用者名簿'!$A:$E,2,0),"")</f>
        <v/>
      </c>
      <c r="C82" s="48" t="str">
        <f>IFERROR(VLOOKUP($A82,'②利用者名簿'!$A:$E,3,0),"")</f>
        <v/>
      </c>
      <c r="D82" s="43"/>
      <c r="E82" s="43"/>
      <c r="F82" s="43"/>
      <c r="G82" s="48" t="str">
        <f t="shared" si="7"/>
        <v>//</v>
      </c>
      <c r="H82" s="51"/>
      <c r="I82" s="51"/>
      <c r="J82" s="54" t="str">
        <f t="shared" si="8"/>
        <v/>
      </c>
      <c r="K82" s="56"/>
      <c r="L82" s="43"/>
      <c r="N82" s="58" t="str">
        <f>IFERROR(VLOOKUP($A82,'②利用者名簿'!$A:$E,5,0),"")</f>
        <v/>
      </c>
      <c r="O82" s="59" t="str">
        <f>IFERROR(2*'①団体情報'!$B$5*'③入力シート'!J82,"")</f>
        <v/>
      </c>
      <c r="P82" s="59" t="str">
        <f>IFERROR(N82*'③入力シート'!J82,"")</f>
        <v/>
      </c>
      <c r="Q82" s="60" t="str">
        <f t="shared" si="9"/>
        <v>..</v>
      </c>
      <c r="R82" s="61" t="str">
        <f t="shared" si="10"/>
        <v/>
      </c>
      <c r="S82" s="61" t="str">
        <f t="shared" si="11"/>
        <v/>
      </c>
      <c r="T82" s="62" t="str">
        <f t="shared" si="12"/>
        <v/>
      </c>
      <c r="U82" s="58" t="str">
        <f t="shared" si="13"/>
        <v/>
      </c>
    </row>
    <row r="83" spans="1:21" ht="15.95" customHeight="1">
      <c r="A83" s="43"/>
      <c r="B83" s="46" t="str">
        <f>IFERROR(VLOOKUP($A83,'②利用者名簿'!$A:$E,2,0),"")</f>
        <v/>
      </c>
      <c r="C83" s="48" t="str">
        <f>IFERROR(VLOOKUP($A83,'②利用者名簿'!$A:$E,3,0),"")</f>
        <v/>
      </c>
      <c r="D83" s="43"/>
      <c r="E83" s="43"/>
      <c r="F83" s="43"/>
      <c r="G83" s="48" t="str">
        <f t="shared" si="7"/>
        <v>//</v>
      </c>
      <c r="H83" s="51"/>
      <c r="I83" s="51"/>
      <c r="J83" s="54" t="str">
        <f t="shared" si="8"/>
        <v/>
      </c>
      <c r="K83" s="56"/>
      <c r="L83" s="43"/>
      <c r="N83" s="58" t="str">
        <f>IFERROR(VLOOKUP($A83,'②利用者名簿'!$A:$E,5,0),"")</f>
        <v/>
      </c>
      <c r="O83" s="59" t="str">
        <f>IFERROR(2*'①団体情報'!$B$5*'③入力シート'!J83,"")</f>
        <v/>
      </c>
      <c r="P83" s="59" t="str">
        <f>IFERROR(N83*'③入力シート'!J83,"")</f>
        <v/>
      </c>
      <c r="Q83" s="60" t="str">
        <f t="shared" si="9"/>
        <v>..</v>
      </c>
      <c r="R83" s="61" t="str">
        <f t="shared" si="10"/>
        <v/>
      </c>
      <c r="S83" s="61" t="str">
        <f t="shared" si="11"/>
        <v/>
      </c>
      <c r="T83" s="62" t="str">
        <f t="shared" si="12"/>
        <v/>
      </c>
      <c r="U83" s="58" t="str">
        <f t="shared" si="13"/>
        <v/>
      </c>
    </row>
    <row r="84" spans="1:21" ht="15.95" customHeight="1">
      <c r="A84" s="43"/>
      <c r="B84" s="46" t="str">
        <f>IFERROR(VLOOKUP($A84,'②利用者名簿'!$A:$E,2,0),"")</f>
        <v/>
      </c>
      <c r="C84" s="48" t="str">
        <f>IFERROR(VLOOKUP($A84,'②利用者名簿'!$A:$E,3,0),"")</f>
        <v/>
      </c>
      <c r="D84" s="43"/>
      <c r="E84" s="43"/>
      <c r="F84" s="43"/>
      <c r="G84" s="48" t="str">
        <f t="shared" si="7"/>
        <v>//</v>
      </c>
      <c r="H84" s="51"/>
      <c r="I84" s="51"/>
      <c r="J84" s="54" t="str">
        <f t="shared" si="8"/>
        <v/>
      </c>
      <c r="K84" s="56"/>
      <c r="L84" s="43"/>
      <c r="N84" s="58" t="str">
        <f>IFERROR(VLOOKUP($A84,'②利用者名簿'!$A:$E,5,0),"")</f>
        <v/>
      </c>
      <c r="O84" s="59" t="str">
        <f>IFERROR(2*'①団体情報'!$B$5*'③入力シート'!J84,"")</f>
        <v/>
      </c>
      <c r="P84" s="59" t="str">
        <f>IFERROR(N84*'③入力シート'!J84,"")</f>
        <v/>
      </c>
      <c r="Q84" s="60" t="str">
        <f t="shared" si="9"/>
        <v>..</v>
      </c>
      <c r="R84" s="61" t="str">
        <f t="shared" si="10"/>
        <v/>
      </c>
      <c r="S84" s="61" t="str">
        <f t="shared" si="11"/>
        <v/>
      </c>
      <c r="T84" s="62" t="str">
        <f t="shared" si="12"/>
        <v/>
      </c>
      <c r="U84" s="58" t="str">
        <f t="shared" si="13"/>
        <v/>
      </c>
    </row>
    <row r="85" spans="1:21" ht="15.95" customHeight="1">
      <c r="A85" s="43"/>
      <c r="B85" s="46" t="str">
        <f>IFERROR(VLOOKUP($A85,'②利用者名簿'!$A:$E,2,0),"")</f>
        <v/>
      </c>
      <c r="C85" s="48" t="str">
        <f>IFERROR(VLOOKUP($A85,'②利用者名簿'!$A:$E,3,0),"")</f>
        <v/>
      </c>
      <c r="D85" s="43"/>
      <c r="E85" s="43"/>
      <c r="F85" s="43"/>
      <c r="G85" s="48" t="str">
        <f t="shared" si="7"/>
        <v>//</v>
      </c>
      <c r="H85" s="51"/>
      <c r="I85" s="51"/>
      <c r="J85" s="54" t="str">
        <f t="shared" si="8"/>
        <v/>
      </c>
      <c r="K85" s="56"/>
      <c r="L85" s="43"/>
      <c r="N85" s="58" t="str">
        <f>IFERROR(VLOOKUP($A85,'②利用者名簿'!$A:$E,5,0),"")</f>
        <v/>
      </c>
      <c r="O85" s="59" t="str">
        <f>IFERROR(2*'①団体情報'!$B$5*'③入力シート'!J85,"")</f>
        <v/>
      </c>
      <c r="P85" s="59" t="str">
        <f>IFERROR(N85*'③入力シート'!J85,"")</f>
        <v/>
      </c>
      <c r="Q85" s="60" t="str">
        <f t="shared" si="9"/>
        <v>..</v>
      </c>
      <c r="R85" s="61" t="str">
        <f t="shared" si="10"/>
        <v/>
      </c>
      <c r="S85" s="61" t="str">
        <f t="shared" si="11"/>
        <v/>
      </c>
      <c r="T85" s="62" t="str">
        <f t="shared" si="12"/>
        <v/>
      </c>
      <c r="U85" s="58" t="str">
        <f t="shared" si="13"/>
        <v/>
      </c>
    </row>
    <row r="86" spans="1:21" ht="15.95" customHeight="1">
      <c r="A86" s="43"/>
      <c r="B86" s="46" t="str">
        <f>IFERROR(VLOOKUP($A86,'②利用者名簿'!$A:$E,2,0),"")</f>
        <v/>
      </c>
      <c r="C86" s="48" t="str">
        <f>IFERROR(VLOOKUP($A86,'②利用者名簿'!$A:$E,3,0),"")</f>
        <v/>
      </c>
      <c r="D86" s="43"/>
      <c r="E86" s="43"/>
      <c r="F86" s="43"/>
      <c r="G86" s="48" t="str">
        <f t="shared" si="7"/>
        <v>//</v>
      </c>
      <c r="H86" s="51"/>
      <c r="I86" s="51"/>
      <c r="J86" s="54" t="str">
        <f t="shared" si="8"/>
        <v/>
      </c>
      <c r="K86" s="56"/>
      <c r="L86" s="43"/>
      <c r="N86" s="58" t="str">
        <f>IFERROR(VLOOKUP($A86,'②利用者名簿'!$A:$E,5,0),"")</f>
        <v/>
      </c>
      <c r="O86" s="59" t="str">
        <f>IFERROR(2*'①団体情報'!$B$5*'③入力シート'!J86,"")</f>
        <v/>
      </c>
      <c r="P86" s="59" t="str">
        <f>IFERROR(N86*'③入力シート'!J86,"")</f>
        <v/>
      </c>
      <c r="Q86" s="60" t="str">
        <f t="shared" si="9"/>
        <v>..</v>
      </c>
      <c r="R86" s="61" t="str">
        <f t="shared" si="10"/>
        <v/>
      </c>
      <c r="S86" s="61" t="str">
        <f t="shared" si="11"/>
        <v/>
      </c>
      <c r="T86" s="62" t="str">
        <f t="shared" si="12"/>
        <v/>
      </c>
      <c r="U86" s="58" t="str">
        <f t="shared" si="13"/>
        <v/>
      </c>
    </row>
    <row r="87" spans="1:21" ht="15.95" customHeight="1">
      <c r="A87" s="43"/>
      <c r="B87" s="46" t="str">
        <f>IFERROR(VLOOKUP($A87,'②利用者名簿'!$A:$E,2,0),"")</f>
        <v/>
      </c>
      <c r="C87" s="48" t="str">
        <f>IFERROR(VLOOKUP($A87,'②利用者名簿'!$A:$E,3,0),"")</f>
        <v/>
      </c>
      <c r="D87" s="43"/>
      <c r="E87" s="43"/>
      <c r="F87" s="43"/>
      <c r="G87" s="48" t="str">
        <f t="shared" si="7"/>
        <v>//</v>
      </c>
      <c r="H87" s="51"/>
      <c r="I87" s="51"/>
      <c r="J87" s="54" t="str">
        <f t="shared" si="8"/>
        <v/>
      </c>
      <c r="K87" s="56"/>
      <c r="L87" s="43"/>
      <c r="N87" s="58" t="str">
        <f>IFERROR(VLOOKUP($A87,'②利用者名簿'!$A:$E,5,0),"")</f>
        <v/>
      </c>
      <c r="O87" s="59" t="str">
        <f>IFERROR(2*'①団体情報'!$B$5*'③入力シート'!J87,"")</f>
        <v/>
      </c>
      <c r="P87" s="59" t="str">
        <f>IFERROR(N87*'③入力シート'!J87,"")</f>
        <v/>
      </c>
      <c r="Q87" s="60" t="str">
        <f t="shared" si="9"/>
        <v>..</v>
      </c>
      <c r="R87" s="61" t="str">
        <f t="shared" si="10"/>
        <v/>
      </c>
      <c r="S87" s="61" t="str">
        <f t="shared" si="11"/>
        <v/>
      </c>
      <c r="T87" s="62" t="str">
        <f t="shared" si="12"/>
        <v/>
      </c>
      <c r="U87" s="58" t="str">
        <f t="shared" si="13"/>
        <v/>
      </c>
    </row>
    <row r="88" spans="1:21" ht="15.95" customHeight="1">
      <c r="A88" s="43"/>
      <c r="B88" s="46" t="str">
        <f>IFERROR(VLOOKUP($A88,'②利用者名簿'!$A:$E,2,0),"")</f>
        <v/>
      </c>
      <c r="C88" s="48" t="str">
        <f>IFERROR(VLOOKUP($A88,'②利用者名簿'!$A:$E,3,0),"")</f>
        <v/>
      </c>
      <c r="D88" s="43"/>
      <c r="E88" s="43"/>
      <c r="F88" s="43"/>
      <c r="G88" s="48" t="str">
        <f t="shared" si="7"/>
        <v>//</v>
      </c>
      <c r="H88" s="51"/>
      <c r="I88" s="51"/>
      <c r="J88" s="54" t="str">
        <f t="shared" si="8"/>
        <v/>
      </c>
      <c r="K88" s="56"/>
      <c r="L88" s="43"/>
      <c r="N88" s="58" t="str">
        <f>IFERROR(VLOOKUP($A88,'②利用者名簿'!$A:$E,5,0),"")</f>
        <v/>
      </c>
      <c r="O88" s="59" t="str">
        <f>IFERROR(2*'①団体情報'!$B$5*'③入力シート'!J88,"")</f>
        <v/>
      </c>
      <c r="P88" s="59" t="str">
        <f>IFERROR(N88*'③入力シート'!J88,"")</f>
        <v/>
      </c>
      <c r="Q88" s="60" t="str">
        <f t="shared" si="9"/>
        <v>..</v>
      </c>
      <c r="R88" s="61" t="str">
        <f t="shared" si="10"/>
        <v/>
      </c>
      <c r="S88" s="61" t="str">
        <f t="shared" si="11"/>
        <v/>
      </c>
      <c r="T88" s="62" t="str">
        <f t="shared" si="12"/>
        <v/>
      </c>
      <c r="U88" s="58" t="str">
        <f t="shared" si="13"/>
        <v/>
      </c>
    </row>
    <row r="89" spans="1:21" ht="15.95" customHeight="1">
      <c r="A89" s="43"/>
      <c r="B89" s="46" t="str">
        <f>IFERROR(VLOOKUP($A89,'②利用者名簿'!$A:$E,2,0),"")</f>
        <v/>
      </c>
      <c r="C89" s="48" t="str">
        <f>IFERROR(VLOOKUP($A89,'②利用者名簿'!$A:$E,3,0),"")</f>
        <v/>
      </c>
      <c r="D89" s="43"/>
      <c r="E89" s="43"/>
      <c r="F89" s="43"/>
      <c r="G89" s="48" t="str">
        <f t="shared" si="7"/>
        <v>//</v>
      </c>
      <c r="H89" s="51"/>
      <c r="I89" s="51"/>
      <c r="J89" s="54" t="str">
        <f t="shared" si="8"/>
        <v/>
      </c>
      <c r="K89" s="56"/>
      <c r="L89" s="43"/>
      <c r="N89" s="58" t="str">
        <f>IFERROR(VLOOKUP($A89,'②利用者名簿'!$A:$E,5,0),"")</f>
        <v/>
      </c>
      <c r="O89" s="59" t="str">
        <f>IFERROR(2*'①団体情報'!$B$5*'③入力シート'!J89,"")</f>
        <v/>
      </c>
      <c r="P89" s="59" t="str">
        <f>IFERROR(N89*'③入力シート'!J89,"")</f>
        <v/>
      </c>
      <c r="Q89" s="60" t="str">
        <f t="shared" si="9"/>
        <v>..</v>
      </c>
      <c r="R89" s="61" t="str">
        <f t="shared" si="10"/>
        <v/>
      </c>
      <c r="S89" s="61" t="str">
        <f t="shared" si="11"/>
        <v/>
      </c>
      <c r="T89" s="62" t="str">
        <f t="shared" si="12"/>
        <v/>
      </c>
      <c r="U89" s="58" t="str">
        <f t="shared" si="13"/>
        <v/>
      </c>
    </row>
    <row r="90" spans="1:21" ht="15.95" customHeight="1">
      <c r="A90" s="43"/>
      <c r="B90" s="46" t="str">
        <f>IFERROR(VLOOKUP($A90,'②利用者名簿'!$A:$E,2,0),"")</f>
        <v/>
      </c>
      <c r="C90" s="48" t="str">
        <f>IFERROR(VLOOKUP($A90,'②利用者名簿'!$A:$E,3,0),"")</f>
        <v/>
      </c>
      <c r="D90" s="43"/>
      <c r="E90" s="43"/>
      <c r="F90" s="43"/>
      <c r="G90" s="48" t="str">
        <f t="shared" si="7"/>
        <v>//</v>
      </c>
      <c r="H90" s="51"/>
      <c r="I90" s="51"/>
      <c r="J90" s="54" t="str">
        <f t="shared" si="8"/>
        <v/>
      </c>
      <c r="K90" s="56"/>
      <c r="L90" s="43"/>
      <c r="N90" s="58" t="str">
        <f>IFERROR(VLOOKUP($A90,'②利用者名簿'!$A:$E,5,0),"")</f>
        <v/>
      </c>
      <c r="O90" s="59" t="str">
        <f>IFERROR(2*'①団体情報'!$B$5*'③入力シート'!J90,"")</f>
        <v/>
      </c>
      <c r="P90" s="59" t="str">
        <f>IFERROR(N90*'③入力シート'!J90,"")</f>
        <v/>
      </c>
      <c r="Q90" s="60" t="str">
        <f t="shared" si="9"/>
        <v>..</v>
      </c>
      <c r="R90" s="61" t="str">
        <f t="shared" si="10"/>
        <v/>
      </c>
      <c r="S90" s="61" t="str">
        <f t="shared" si="11"/>
        <v/>
      </c>
      <c r="T90" s="62" t="str">
        <f t="shared" si="12"/>
        <v/>
      </c>
      <c r="U90" s="58" t="str">
        <f t="shared" si="13"/>
        <v/>
      </c>
    </row>
    <row r="91" spans="1:21" ht="15.95" customHeight="1">
      <c r="A91" s="43"/>
      <c r="B91" s="46" t="str">
        <f>IFERROR(VLOOKUP($A91,'②利用者名簿'!$A:$E,2,0),"")</f>
        <v/>
      </c>
      <c r="C91" s="48" t="str">
        <f>IFERROR(VLOOKUP($A91,'②利用者名簿'!$A:$E,3,0),"")</f>
        <v/>
      </c>
      <c r="D91" s="43"/>
      <c r="E91" s="43"/>
      <c r="F91" s="43"/>
      <c r="G91" s="48" t="str">
        <f t="shared" si="7"/>
        <v>//</v>
      </c>
      <c r="H91" s="51"/>
      <c r="I91" s="51"/>
      <c r="J91" s="54" t="str">
        <f t="shared" si="8"/>
        <v/>
      </c>
      <c r="K91" s="56"/>
      <c r="L91" s="43"/>
      <c r="N91" s="58" t="str">
        <f>IFERROR(VLOOKUP($A91,'②利用者名簿'!$A:$E,5,0),"")</f>
        <v/>
      </c>
      <c r="O91" s="59" t="str">
        <f>IFERROR(2*'①団体情報'!$B$5*'③入力シート'!J91,"")</f>
        <v/>
      </c>
      <c r="P91" s="59" t="str">
        <f>IFERROR(N91*'③入力シート'!J91,"")</f>
        <v/>
      </c>
      <c r="Q91" s="60" t="str">
        <f t="shared" si="9"/>
        <v>..</v>
      </c>
      <c r="R91" s="61" t="str">
        <f t="shared" si="10"/>
        <v/>
      </c>
      <c r="S91" s="61" t="str">
        <f t="shared" si="11"/>
        <v/>
      </c>
      <c r="T91" s="62" t="str">
        <f t="shared" si="12"/>
        <v/>
      </c>
      <c r="U91" s="58" t="str">
        <f t="shared" si="13"/>
        <v/>
      </c>
    </row>
    <row r="92" spans="1:21" ht="15.95" customHeight="1">
      <c r="A92" s="43"/>
      <c r="B92" s="46" t="str">
        <f>IFERROR(VLOOKUP($A92,'②利用者名簿'!$A:$E,2,0),"")</f>
        <v/>
      </c>
      <c r="C92" s="48" t="str">
        <f>IFERROR(VLOOKUP($A92,'②利用者名簿'!$A:$E,3,0),"")</f>
        <v/>
      </c>
      <c r="D92" s="43"/>
      <c r="E92" s="43"/>
      <c r="F92" s="43"/>
      <c r="G92" s="48" t="str">
        <f t="shared" si="7"/>
        <v>//</v>
      </c>
      <c r="H92" s="51"/>
      <c r="I92" s="51"/>
      <c r="J92" s="54" t="str">
        <f t="shared" si="8"/>
        <v/>
      </c>
      <c r="K92" s="56"/>
      <c r="L92" s="43"/>
      <c r="N92" s="58" t="str">
        <f>IFERROR(VLOOKUP($A92,'②利用者名簿'!$A:$E,5,0),"")</f>
        <v/>
      </c>
      <c r="O92" s="59" t="str">
        <f>IFERROR(2*'①団体情報'!$B$5*'③入力シート'!J92,"")</f>
        <v/>
      </c>
      <c r="P92" s="59" t="str">
        <f>IFERROR(N92*'③入力シート'!J92,"")</f>
        <v/>
      </c>
      <c r="Q92" s="60" t="str">
        <f t="shared" si="9"/>
        <v>..</v>
      </c>
      <c r="R92" s="61" t="str">
        <f t="shared" si="10"/>
        <v/>
      </c>
      <c r="S92" s="61" t="str">
        <f t="shared" si="11"/>
        <v/>
      </c>
      <c r="T92" s="62" t="str">
        <f t="shared" si="12"/>
        <v/>
      </c>
      <c r="U92" s="58" t="str">
        <f t="shared" si="13"/>
        <v/>
      </c>
    </row>
    <row r="93" spans="1:21" ht="15.95" customHeight="1">
      <c r="A93" s="43"/>
      <c r="B93" s="46" t="str">
        <f>IFERROR(VLOOKUP($A93,'②利用者名簿'!$A:$E,2,0),"")</f>
        <v/>
      </c>
      <c r="C93" s="48" t="str">
        <f>IFERROR(VLOOKUP($A93,'②利用者名簿'!$A:$E,3,0),"")</f>
        <v/>
      </c>
      <c r="D93" s="43"/>
      <c r="E93" s="43"/>
      <c r="F93" s="43"/>
      <c r="G93" s="48" t="str">
        <f t="shared" si="7"/>
        <v>//</v>
      </c>
      <c r="H93" s="51"/>
      <c r="I93" s="51"/>
      <c r="J93" s="54" t="str">
        <f t="shared" si="8"/>
        <v/>
      </c>
      <c r="K93" s="56"/>
      <c r="L93" s="43"/>
      <c r="N93" s="58" t="str">
        <f>IFERROR(VLOOKUP($A93,'②利用者名簿'!$A:$E,5,0),"")</f>
        <v/>
      </c>
      <c r="O93" s="59" t="str">
        <f>IFERROR(2*'①団体情報'!$B$5*'③入力シート'!J93,"")</f>
        <v/>
      </c>
      <c r="P93" s="59" t="str">
        <f>IFERROR(N93*'③入力シート'!J93,"")</f>
        <v/>
      </c>
      <c r="Q93" s="60" t="str">
        <f t="shared" si="9"/>
        <v>..</v>
      </c>
      <c r="R93" s="61" t="str">
        <f t="shared" si="10"/>
        <v/>
      </c>
      <c r="S93" s="61" t="str">
        <f t="shared" si="11"/>
        <v/>
      </c>
      <c r="T93" s="62" t="str">
        <f t="shared" si="12"/>
        <v/>
      </c>
      <c r="U93" s="58" t="str">
        <f t="shared" si="13"/>
        <v/>
      </c>
    </row>
    <row r="94" spans="1:21" ht="15.95" customHeight="1">
      <c r="A94" s="43"/>
      <c r="B94" s="46" t="str">
        <f>IFERROR(VLOOKUP($A94,'②利用者名簿'!$A:$E,2,0),"")</f>
        <v/>
      </c>
      <c r="C94" s="48" t="str">
        <f>IFERROR(VLOOKUP($A94,'②利用者名簿'!$A:$E,3,0),"")</f>
        <v/>
      </c>
      <c r="D94" s="43"/>
      <c r="E94" s="43"/>
      <c r="F94" s="43"/>
      <c r="G94" s="48" t="str">
        <f t="shared" si="7"/>
        <v>//</v>
      </c>
      <c r="H94" s="51"/>
      <c r="I94" s="51"/>
      <c r="J94" s="54" t="str">
        <f t="shared" si="8"/>
        <v/>
      </c>
      <c r="K94" s="56"/>
      <c r="L94" s="43"/>
      <c r="N94" s="58" t="str">
        <f>IFERROR(VLOOKUP($A94,'②利用者名簿'!$A:$E,5,0),"")</f>
        <v/>
      </c>
      <c r="O94" s="59" t="str">
        <f>IFERROR(2*'①団体情報'!$B$5*'③入力シート'!J94,"")</f>
        <v/>
      </c>
      <c r="P94" s="59" t="str">
        <f>IFERROR(N94*'③入力シート'!J94,"")</f>
        <v/>
      </c>
      <c r="Q94" s="60" t="str">
        <f t="shared" si="9"/>
        <v>..</v>
      </c>
      <c r="R94" s="61" t="str">
        <f t="shared" si="10"/>
        <v/>
      </c>
      <c r="S94" s="61" t="str">
        <f t="shared" si="11"/>
        <v/>
      </c>
      <c r="T94" s="62" t="str">
        <f t="shared" si="12"/>
        <v/>
      </c>
      <c r="U94" s="58" t="str">
        <f t="shared" si="13"/>
        <v/>
      </c>
    </row>
    <row r="95" spans="1:21" ht="15.95" customHeight="1">
      <c r="A95" s="43"/>
      <c r="B95" s="46" t="str">
        <f>IFERROR(VLOOKUP($A95,'②利用者名簿'!$A:$E,2,0),"")</f>
        <v/>
      </c>
      <c r="C95" s="48" t="str">
        <f>IFERROR(VLOOKUP($A95,'②利用者名簿'!$A:$E,3,0),"")</f>
        <v/>
      </c>
      <c r="D95" s="43"/>
      <c r="E95" s="43"/>
      <c r="F95" s="43"/>
      <c r="G95" s="48" t="str">
        <f t="shared" si="7"/>
        <v>//</v>
      </c>
      <c r="H95" s="51"/>
      <c r="I95" s="51"/>
      <c r="J95" s="54" t="str">
        <f t="shared" si="8"/>
        <v/>
      </c>
      <c r="K95" s="56"/>
      <c r="L95" s="43"/>
      <c r="N95" s="58" t="str">
        <f>IFERROR(VLOOKUP($A95,'②利用者名簿'!$A:$E,5,0),"")</f>
        <v/>
      </c>
      <c r="O95" s="59" t="str">
        <f>IFERROR(2*'①団体情報'!$B$5*'③入力シート'!J95,"")</f>
        <v/>
      </c>
      <c r="P95" s="59" t="str">
        <f>IFERROR(N95*'③入力シート'!J95,"")</f>
        <v/>
      </c>
      <c r="Q95" s="60" t="str">
        <f t="shared" si="9"/>
        <v>..</v>
      </c>
      <c r="R95" s="61" t="str">
        <f t="shared" si="10"/>
        <v/>
      </c>
      <c r="S95" s="61" t="str">
        <f t="shared" si="11"/>
        <v/>
      </c>
      <c r="T95" s="62" t="str">
        <f t="shared" si="12"/>
        <v/>
      </c>
      <c r="U95" s="58" t="str">
        <f t="shared" si="13"/>
        <v/>
      </c>
    </row>
    <row r="96" spans="1:21" ht="15.95" customHeight="1">
      <c r="A96" s="43"/>
      <c r="B96" s="46" t="str">
        <f>IFERROR(VLOOKUP($A96,'②利用者名簿'!$A:$E,2,0),"")</f>
        <v/>
      </c>
      <c r="C96" s="48" t="str">
        <f>IFERROR(VLOOKUP($A96,'②利用者名簿'!$A:$E,3,0),"")</f>
        <v/>
      </c>
      <c r="D96" s="43"/>
      <c r="E96" s="43"/>
      <c r="F96" s="43"/>
      <c r="G96" s="48" t="str">
        <f t="shared" si="7"/>
        <v>//</v>
      </c>
      <c r="H96" s="51"/>
      <c r="I96" s="51"/>
      <c r="J96" s="54" t="str">
        <f t="shared" si="8"/>
        <v/>
      </c>
      <c r="K96" s="56"/>
      <c r="L96" s="43"/>
      <c r="N96" s="58" t="str">
        <f>IFERROR(VLOOKUP($A96,'②利用者名簿'!$A:$E,5,0),"")</f>
        <v/>
      </c>
      <c r="O96" s="59" t="str">
        <f>IFERROR(2*'①団体情報'!$B$5*'③入力シート'!J96,"")</f>
        <v/>
      </c>
      <c r="P96" s="59" t="str">
        <f>IFERROR(N96*'③入力シート'!J96,"")</f>
        <v/>
      </c>
      <c r="Q96" s="60" t="str">
        <f t="shared" si="9"/>
        <v>..</v>
      </c>
      <c r="R96" s="61" t="str">
        <f t="shared" si="10"/>
        <v/>
      </c>
      <c r="S96" s="61" t="str">
        <f t="shared" si="11"/>
        <v/>
      </c>
      <c r="T96" s="62" t="str">
        <f t="shared" si="12"/>
        <v/>
      </c>
      <c r="U96" s="58" t="str">
        <f t="shared" si="13"/>
        <v/>
      </c>
    </row>
    <row r="97" spans="1:21" ht="15.95" customHeight="1">
      <c r="A97" s="43"/>
      <c r="B97" s="46" t="str">
        <f>IFERROR(VLOOKUP($A97,'②利用者名簿'!$A:$E,2,0),"")</f>
        <v/>
      </c>
      <c r="C97" s="48" t="str">
        <f>IFERROR(VLOOKUP($A97,'②利用者名簿'!$A:$E,3,0),"")</f>
        <v/>
      </c>
      <c r="D97" s="43"/>
      <c r="E97" s="43"/>
      <c r="F97" s="43"/>
      <c r="G97" s="48" t="str">
        <f t="shared" si="7"/>
        <v>//</v>
      </c>
      <c r="H97" s="51"/>
      <c r="I97" s="51"/>
      <c r="J97" s="54" t="str">
        <f t="shared" si="8"/>
        <v/>
      </c>
      <c r="K97" s="56"/>
      <c r="L97" s="43"/>
      <c r="N97" s="58" t="str">
        <f>IFERROR(VLOOKUP($A97,'②利用者名簿'!$A:$E,5,0),"")</f>
        <v/>
      </c>
      <c r="O97" s="59" t="str">
        <f>IFERROR(2*'①団体情報'!$B$5*'③入力シート'!J97,"")</f>
        <v/>
      </c>
      <c r="P97" s="59" t="str">
        <f>IFERROR(N97*'③入力シート'!J97,"")</f>
        <v/>
      </c>
      <c r="Q97" s="60" t="str">
        <f t="shared" si="9"/>
        <v>..</v>
      </c>
      <c r="R97" s="61" t="str">
        <f t="shared" si="10"/>
        <v/>
      </c>
      <c r="S97" s="61" t="str">
        <f t="shared" si="11"/>
        <v/>
      </c>
      <c r="T97" s="62" t="str">
        <f t="shared" si="12"/>
        <v/>
      </c>
      <c r="U97" s="58" t="str">
        <f t="shared" si="13"/>
        <v/>
      </c>
    </row>
    <row r="98" spans="1:21" ht="15.95" customHeight="1">
      <c r="A98" s="43"/>
      <c r="B98" s="46" t="str">
        <f>IFERROR(VLOOKUP($A98,'②利用者名簿'!$A:$E,2,0),"")</f>
        <v/>
      </c>
      <c r="C98" s="48" t="str">
        <f>IFERROR(VLOOKUP($A98,'②利用者名簿'!$A:$E,3,0),"")</f>
        <v/>
      </c>
      <c r="D98" s="43"/>
      <c r="E98" s="43"/>
      <c r="F98" s="43"/>
      <c r="G98" s="48" t="str">
        <f t="shared" si="7"/>
        <v>//</v>
      </c>
      <c r="H98" s="51"/>
      <c r="I98" s="51"/>
      <c r="J98" s="54" t="str">
        <f t="shared" si="8"/>
        <v/>
      </c>
      <c r="K98" s="56"/>
      <c r="L98" s="43"/>
      <c r="N98" s="58" t="str">
        <f>IFERROR(VLOOKUP($A98,'②利用者名簿'!$A:$E,5,0),"")</f>
        <v/>
      </c>
      <c r="O98" s="59" t="str">
        <f>IFERROR(2*'①団体情報'!$B$5*'③入力シート'!J98,"")</f>
        <v/>
      </c>
      <c r="P98" s="59" t="str">
        <f>IFERROR(N98*'③入力シート'!J98,"")</f>
        <v/>
      </c>
      <c r="Q98" s="60" t="str">
        <f t="shared" si="9"/>
        <v>..</v>
      </c>
      <c r="R98" s="61" t="str">
        <f t="shared" si="10"/>
        <v/>
      </c>
      <c r="S98" s="61" t="str">
        <f t="shared" si="11"/>
        <v/>
      </c>
      <c r="T98" s="62" t="str">
        <f t="shared" si="12"/>
        <v/>
      </c>
      <c r="U98" s="58" t="str">
        <f t="shared" si="13"/>
        <v/>
      </c>
    </row>
    <row r="99" spans="1:21" ht="15.95" customHeight="1">
      <c r="A99" s="43"/>
      <c r="B99" s="46" t="str">
        <f>IFERROR(VLOOKUP($A99,'②利用者名簿'!$A:$E,2,0),"")</f>
        <v/>
      </c>
      <c r="C99" s="48" t="str">
        <f>IFERROR(VLOOKUP($A99,'②利用者名簿'!$A:$E,3,0),"")</f>
        <v/>
      </c>
      <c r="D99" s="43"/>
      <c r="E99" s="43"/>
      <c r="F99" s="43"/>
      <c r="G99" s="48" t="str">
        <f t="shared" si="7"/>
        <v>//</v>
      </c>
      <c r="H99" s="51"/>
      <c r="I99" s="51"/>
      <c r="J99" s="54" t="str">
        <f t="shared" si="8"/>
        <v/>
      </c>
      <c r="K99" s="56"/>
      <c r="L99" s="43"/>
      <c r="N99" s="58" t="str">
        <f>IFERROR(VLOOKUP($A99,'②利用者名簿'!$A:$E,5,0),"")</f>
        <v/>
      </c>
      <c r="O99" s="59" t="str">
        <f>IFERROR(2*'①団体情報'!$B$5*'③入力シート'!J99,"")</f>
        <v/>
      </c>
      <c r="P99" s="59" t="str">
        <f>IFERROR(N99*'③入力シート'!J99,"")</f>
        <v/>
      </c>
      <c r="Q99" s="60" t="str">
        <f t="shared" si="9"/>
        <v>..</v>
      </c>
      <c r="R99" s="61" t="str">
        <f t="shared" si="10"/>
        <v/>
      </c>
      <c r="S99" s="61" t="str">
        <f t="shared" si="11"/>
        <v/>
      </c>
      <c r="T99" s="62" t="str">
        <f t="shared" si="12"/>
        <v/>
      </c>
      <c r="U99" s="58" t="str">
        <f t="shared" si="13"/>
        <v/>
      </c>
    </row>
    <row r="100" spans="1:21" ht="15.95" customHeight="1">
      <c r="A100" s="43"/>
      <c r="B100" s="46" t="str">
        <f>IFERROR(VLOOKUP($A100,'②利用者名簿'!$A:$E,2,0),"")</f>
        <v/>
      </c>
      <c r="C100" s="48" t="str">
        <f>IFERROR(VLOOKUP($A100,'②利用者名簿'!$A:$E,3,0),"")</f>
        <v/>
      </c>
      <c r="D100" s="43"/>
      <c r="E100" s="43"/>
      <c r="F100" s="43"/>
      <c r="G100" s="48" t="str">
        <f t="shared" si="7"/>
        <v>//</v>
      </c>
      <c r="H100" s="51"/>
      <c r="I100" s="51"/>
      <c r="J100" s="54" t="str">
        <f t="shared" si="8"/>
        <v/>
      </c>
      <c r="K100" s="56"/>
      <c r="L100" s="43"/>
      <c r="N100" s="58" t="str">
        <f>IFERROR(VLOOKUP($A100,'②利用者名簿'!$A:$E,5,0),"")</f>
        <v/>
      </c>
      <c r="O100" s="59" t="str">
        <f>IFERROR(2*'①団体情報'!$B$5*'③入力シート'!J100,"")</f>
        <v/>
      </c>
      <c r="P100" s="59" t="str">
        <f>IFERROR(N100*'③入力シート'!J100,"")</f>
        <v/>
      </c>
      <c r="Q100" s="60" t="str">
        <f t="shared" si="9"/>
        <v>..</v>
      </c>
      <c r="R100" s="61" t="str">
        <f t="shared" si="10"/>
        <v/>
      </c>
      <c r="S100" s="61" t="str">
        <f t="shared" si="11"/>
        <v/>
      </c>
      <c r="T100" s="62" t="str">
        <f t="shared" si="12"/>
        <v/>
      </c>
      <c r="U100" s="58" t="str">
        <f t="shared" si="13"/>
        <v/>
      </c>
    </row>
    <row r="101" spans="1:21" ht="15.95" customHeight="1">
      <c r="A101" s="43"/>
      <c r="B101" s="46" t="str">
        <f>IFERROR(VLOOKUP($A101,'②利用者名簿'!$A:$E,2,0),"")</f>
        <v/>
      </c>
      <c r="C101" s="48" t="str">
        <f>IFERROR(VLOOKUP($A101,'②利用者名簿'!$A:$E,3,0),"")</f>
        <v/>
      </c>
      <c r="D101" s="43"/>
      <c r="E101" s="43"/>
      <c r="F101" s="43"/>
      <c r="G101" s="48" t="str">
        <f t="shared" si="7"/>
        <v>//</v>
      </c>
      <c r="H101" s="51"/>
      <c r="I101" s="51"/>
      <c r="J101" s="54" t="str">
        <f t="shared" si="8"/>
        <v/>
      </c>
      <c r="K101" s="56"/>
      <c r="L101" s="43"/>
      <c r="N101" s="58" t="str">
        <f>IFERROR(VLOOKUP($A101,'②利用者名簿'!$A:$E,5,0),"")</f>
        <v/>
      </c>
      <c r="O101" s="59" t="str">
        <f>IFERROR(2*'①団体情報'!$B$5*'③入力シート'!J101,"")</f>
        <v/>
      </c>
      <c r="P101" s="59" t="str">
        <f>IFERROR(N101*'③入力シート'!J101,"")</f>
        <v/>
      </c>
      <c r="Q101" s="60" t="str">
        <f t="shared" si="9"/>
        <v>..</v>
      </c>
      <c r="R101" s="61" t="str">
        <f t="shared" si="10"/>
        <v/>
      </c>
      <c r="S101" s="61" t="str">
        <f t="shared" si="11"/>
        <v/>
      </c>
      <c r="T101" s="62" t="str">
        <f t="shared" si="12"/>
        <v/>
      </c>
      <c r="U101" s="58" t="str">
        <f t="shared" si="13"/>
        <v/>
      </c>
    </row>
    <row r="102" spans="1:21" ht="15.95" customHeight="1">
      <c r="A102" s="43"/>
      <c r="B102" s="46" t="str">
        <f>IFERROR(VLOOKUP($A102,'②利用者名簿'!$A:$E,2,0),"")</f>
        <v/>
      </c>
      <c r="C102" s="48" t="str">
        <f>IFERROR(VLOOKUP($A102,'②利用者名簿'!$A:$E,3,0),"")</f>
        <v/>
      </c>
      <c r="D102" s="43"/>
      <c r="E102" s="43"/>
      <c r="F102" s="43"/>
      <c r="G102" s="48" t="str">
        <f t="shared" si="7"/>
        <v>//</v>
      </c>
      <c r="H102" s="51"/>
      <c r="I102" s="51"/>
      <c r="J102" s="54" t="str">
        <f t="shared" si="8"/>
        <v/>
      </c>
      <c r="K102" s="56"/>
      <c r="L102" s="43"/>
      <c r="N102" s="58" t="str">
        <f>IFERROR(VLOOKUP($A102,'②利用者名簿'!$A:$E,5,0),"")</f>
        <v/>
      </c>
      <c r="O102" s="59" t="str">
        <f>IFERROR(2*'①団体情報'!$B$5*'③入力シート'!J102,"")</f>
        <v/>
      </c>
      <c r="P102" s="59" t="str">
        <f>IFERROR(N102*'③入力シート'!J102,"")</f>
        <v/>
      </c>
      <c r="Q102" s="60" t="str">
        <f t="shared" si="9"/>
        <v>..</v>
      </c>
      <c r="R102" s="61" t="str">
        <f t="shared" si="10"/>
        <v/>
      </c>
      <c r="S102" s="61" t="str">
        <f t="shared" si="11"/>
        <v/>
      </c>
      <c r="T102" s="62" t="str">
        <f t="shared" si="12"/>
        <v/>
      </c>
      <c r="U102" s="58" t="str">
        <f t="shared" si="13"/>
        <v/>
      </c>
    </row>
    <row r="103" spans="1:21" ht="15.95" customHeight="1">
      <c r="A103" s="43"/>
      <c r="B103" s="46" t="str">
        <f>IFERROR(VLOOKUP($A103,'②利用者名簿'!$A:$E,2,0),"")</f>
        <v/>
      </c>
      <c r="C103" s="48" t="str">
        <f>IFERROR(VLOOKUP($A103,'②利用者名簿'!$A:$E,3,0),"")</f>
        <v/>
      </c>
      <c r="D103" s="43"/>
      <c r="E103" s="43"/>
      <c r="F103" s="43"/>
      <c r="G103" s="48" t="str">
        <f t="shared" si="7"/>
        <v>//</v>
      </c>
      <c r="H103" s="51"/>
      <c r="I103" s="51"/>
      <c r="J103" s="54" t="str">
        <f t="shared" si="8"/>
        <v/>
      </c>
      <c r="K103" s="56"/>
      <c r="L103" s="43"/>
      <c r="N103" s="58" t="str">
        <f>IFERROR(VLOOKUP($A103,'②利用者名簿'!$A:$E,5,0),"")</f>
        <v/>
      </c>
      <c r="O103" s="59" t="str">
        <f>IFERROR(2*'①団体情報'!$B$5*'③入力シート'!J103,"")</f>
        <v/>
      </c>
      <c r="P103" s="59" t="str">
        <f>IFERROR(N103*'③入力シート'!J103,"")</f>
        <v/>
      </c>
      <c r="Q103" s="60" t="str">
        <f t="shared" si="9"/>
        <v>..</v>
      </c>
      <c r="R103" s="61" t="str">
        <f t="shared" si="10"/>
        <v/>
      </c>
      <c r="S103" s="61" t="str">
        <f t="shared" si="11"/>
        <v/>
      </c>
      <c r="T103" s="62" t="str">
        <f t="shared" si="12"/>
        <v/>
      </c>
      <c r="U103" s="58" t="str">
        <f t="shared" si="13"/>
        <v/>
      </c>
    </row>
    <row r="104" spans="1:21" ht="15.95" customHeight="1">
      <c r="A104" s="43"/>
      <c r="B104" s="46" t="str">
        <f>IFERROR(VLOOKUP($A104,'②利用者名簿'!$A:$E,2,0),"")</f>
        <v/>
      </c>
      <c r="C104" s="48" t="str">
        <f>IFERROR(VLOOKUP($A104,'②利用者名簿'!$A:$E,3,0),"")</f>
        <v/>
      </c>
      <c r="D104" s="43"/>
      <c r="E104" s="43"/>
      <c r="F104" s="43"/>
      <c r="G104" s="48" t="str">
        <f t="shared" si="7"/>
        <v>//</v>
      </c>
      <c r="H104" s="51"/>
      <c r="I104" s="51"/>
      <c r="J104" s="54" t="str">
        <f t="shared" si="8"/>
        <v/>
      </c>
      <c r="K104" s="56"/>
      <c r="L104" s="43"/>
      <c r="N104" s="58" t="str">
        <f>IFERROR(VLOOKUP($A104,'②利用者名簿'!$A:$E,5,0),"")</f>
        <v/>
      </c>
      <c r="O104" s="59" t="str">
        <f>IFERROR(2*'①団体情報'!$B$5*'③入力シート'!J104,"")</f>
        <v/>
      </c>
      <c r="P104" s="59" t="str">
        <f>IFERROR(N104*'③入力シート'!J104,"")</f>
        <v/>
      </c>
      <c r="Q104" s="60" t="str">
        <f t="shared" si="9"/>
        <v>..</v>
      </c>
      <c r="R104" s="61" t="str">
        <f t="shared" si="10"/>
        <v/>
      </c>
      <c r="S104" s="61" t="str">
        <f t="shared" si="11"/>
        <v/>
      </c>
      <c r="T104" s="62" t="str">
        <f t="shared" si="12"/>
        <v/>
      </c>
      <c r="U104" s="58" t="str">
        <f t="shared" si="13"/>
        <v/>
      </c>
    </row>
    <row r="105" spans="1:21" ht="15.95" customHeight="1">
      <c r="A105" s="43"/>
      <c r="B105" s="46" t="str">
        <f>IFERROR(VLOOKUP($A105,'②利用者名簿'!$A:$E,2,0),"")</f>
        <v/>
      </c>
      <c r="C105" s="48" t="str">
        <f>IFERROR(VLOOKUP($A105,'②利用者名簿'!$A:$E,3,0),"")</f>
        <v/>
      </c>
      <c r="D105" s="43"/>
      <c r="E105" s="43"/>
      <c r="F105" s="43"/>
      <c r="G105" s="48" t="str">
        <f t="shared" si="7"/>
        <v>//</v>
      </c>
      <c r="H105" s="51"/>
      <c r="I105" s="51"/>
      <c r="J105" s="54" t="str">
        <f t="shared" si="8"/>
        <v/>
      </c>
      <c r="K105" s="56"/>
      <c r="L105" s="43"/>
      <c r="N105" s="58" t="str">
        <f>IFERROR(VLOOKUP($A105,'②利用者名簿'!$A:$E,5,0),"")</f>
        <v/>
      </c>
      <c r="O105" s="59" t="str">
        <f>IFERROR(2*'①団体情報'!$B$5*'③入力シート'!J105,"")</f>
        <v/>
      </c>
      <c r="P105" s="59" t="str">
        <f>IFERROR(N105*'③入力シート'!J105,"")</f>
        <v/>
      </c>
      <c r="Q105" s="60" t="str">
        <f t="shared" si="9"/>
        <v>..</v>
      </c>
      <c r="R105" s="61" t="str">
        <f t="shared" si="10"/>
        <v/>
      </c>
      <c r="S105" s="61" t="str">
        <f t="shared" si="11"/>
        <v/>
      </c>
      <c r="T105" s="62" t="str">
        <f t="shared" si="12"/>
        <v/>
      </c>
      <c r="U105" s="58" t="str">
        <f t="shared" si="13"/>
        <v/>
      </c>
    </row>
    <row r="106" spans="1:21" ht="15.95" customHeight="1">
      <c r="A106" s="43"/>
      <c r="B106" s="46" t="str">
        <f>IFERROR(VLOOKUP($A106,'②利用者名簿'!$A:$E,2,0),"")</f>
        <v/>
      </c>
      <c r="C106" s="48" t="str">
        <f>IFERROR(VLOOKUP($A106,'②利用者名簿'!$A:$E,3,0),"")</f>
        <v/>
      </c>
      <c r="D106" s="43"/>
      <c r="E106" s="43"/>
      <c r="F106" s="43"/>
      <c r="G106" s="48" t="str">
        <f t="shared" si="7"/>
        <v>//</v>
      </c>
      <c r="H106" s="51"/>
      <c r="I106" s="51"/>
      <c r="J106" s="54" t="str">
        <f t="shared" si="8"/>
        <v/>
      </c>
      <c r="K106" s="56"/>
      <c r="L106" s="43"/>
      <c r="N106" s="58" t="str">
        <f>IFERROR(VLOOKUP($A106,'②利用者名簿'!$A:$E,5,0),"")</f>
        <v/>
      </c>
      <c r="O106" s="59" t="str">
        <f>IFERROR(2*'①団体情報'!$B$5*'③入力シート'!J106,"")</f>
        <v/>
      </c>
      <c r="P106" s="59" t="str">
        <f>IFERROR(N106*'③入力シート'!J106,"")</f>
        <v/>
      </c>
      <c r="Q106" s="60" t="str">
        <f t="shared" si="9"/>
        <v>..</v>
      </c>
      <c r="R106" s="61" t="str">
        <f t="shared" si="10"/>
        <v/>
      </c>
      <c r="S106" s="61" t="str">
        <f t="shared" si="11"/>
        <v/>
      </c>
      <c r="T106" s="62" t="str">
        <f t="shared" si="12"/>
        <v/>
      </c>
      <c r="U106" s="58" t="str">
        <f t="shared" si="13"/>
        <v/>
      </c>
    </row>
    <row r="107" spans="1:21" ht="15.95" customHeight="1">
      <c r="A107" s="43"/>
      <c r="B107" s="46" t="str">
        <f>IFERROR(VLOOKUP($A107,'②利用者名簿'!$A:$E,2,0),"")</f>
        <v/>
      </c>
      <c r="C107" s="48" t="str">
        <f>IFERROR(VLOOKUP($A107,'②利用者名簿'!$A:$E,3,0),"")</f>
        <v/>
      </c>
      <c r="D107" s="43"/>
      <c r="E107" s="43"/>
      <c r="F107" s="43"/>
      <c r="G107" s="48" t="str">
        <f t="shared" si="7"/>
        <v>//</v>
      </c>
      <c r="H107" s="51"/>
      <c r="I107" s="51"/>
      <c r="J107" s="54" t="str">
        <f t="shared" si="8"/>
        <v/>
      </c>
      <c r="K107" s="56"/>
      <c r="L107" s="43"/>
      <c r="N107" s="58" t="str">
        <f>IFERROR(VLOOKUP($A107,'②利用者名簿'!$A:$E,5,0),"")</f>
        <v/>
      </c>
      <c r="O107" s="59" t="str">
        <f>IFERROR(2*'①団体情報'!$B$5*'③入力シート'!J107,"")</f>
        <v/>
      </c>
      <c r="P107" s="59" t="str">
        <f>IFERROR(N107*'③入力シート'!J107,"")</f>
        <v/>
      </c>
      <c r="Q107" s="60" t="str">
        <f t="shared" si="9"/>
        <v>..</v>
      </c>
      <c r="R107" s="61" t="str">
        <f t="shared" si="10"/>
        <v/>
      </c>
      <c r="S107" s="61" t="str">
        <f t="shared" si="11"/>
        <v/>
      </c>
      <c r="T107" s="62" t="str">
        <f t="shared" si="12"/>
        <v/>
      </c>
      <c r="U107" s="58" t="str">
        <f t="shared" si="13"/>
        <v/>
      </c>
    </row>
    <row r="108" spans="1:21" ht="15.95" customHeight="1">
      <c r="A108" s="43"/>
      <c r="B108" s="46" t="str">
        <f>IFERROR(VLOOKUP($A108,'②利用者名簿'!$A:$E,2,0),"")</f>
        <v/>
      </c>
      <c r="C108" s="48" t="str">
        <f>IFERROR(VLOOKUP($A108,'②利用者名簿'!$A:$E,3,0),"")</f>
        <v/>
      </c>
      <c r="D108" s="43"/>
      <c r="E108" s="43"/>
      <c r="F108" s="43"/>
      <c r="G108" s="48" t="str">
        <f t="shared" si="7"/>
        <v>//</v>
      </c>
      <c r="H108" s="51"/>
      <c r="I108" s="51"/>
      <c r="J108" s="54" t="str">
        <f t="shared" si="8"/>
        <v/>
      </c>
      <c r="K108" s="56"/>
      <c r="L108" s="43"/>
      <c r="N108" s="58" t="str">
        <f>IFERROR(VLOOKUP($A108,'②利用者名簿'!$A:$E,5,0),"")</f>
        <v/>
      </c>
      <c r="O108" s="59" t="str">
        <f>IFERROR(2*'①団体情報'!$B$5*'③入力シート'!J108,"")</f>
        <v/>
      </c>
      <c r="P108" s="59" t="str">
        <f>IFERROR(N108*'③入力シート'!J108,"")</f>
        <v/>
      </c>
      <c r="Q108" s="60" t="str">
        <f t="shared" si="9"/>
        <v>..</v>
      </c>
      <c r="R108" s="61" t="str">
        <f t="shared" si="10"/>
        <v/>
      </c>
      <c r="S108" s="61" t="str">
        <f t="shared" si="11"/>
        <v/>
      </c>
      <c r="T108" s="62" t="str">
        <f t="shared" si="12"/>
        <v/>
      </c>
      <c r="U108" s="58" t="str">
        <f t="shared" si="13"/>
        <v/>
      </c>
    </row>
    <row r="109" spans="1:21" ht="15.95" customHeight="1">
      <c r="A109" s="43"/>
      <c r="B109" s="46" t="str">
        <f>IFERROR(VLOOKUP($A109,'②利用者名簿'!$A:$E,2,0),"")</f>
        <v/>
      </c>
      <c r="C109" s="48" t="str">
        <f>IFERROR(VLOOKUP($A109,'②利用者名簿'!$A:$E,3,0),"")</f>
        <v/>
      </c>
      <c r="D109" s="43"/>
      <c r="E109" s="43"/>
      <c r="F109" s="43"/>
      <c r="G109" s="48" t="str">
        <f t="shared" si="7"/>
        <v>//</v>
      </c>
      <c r="H109" s="51"/>
      <c r="I109" s="51"/>
      <c r="J109" s="54" t="str">
        <f t="shared" si="8"/>
        <v/>
      </c>
      <c r="K109" s="56"/>
      <c r="L109" s="43"/>
      <c r="N109" s="58" t="str">
        <f>IFERROR(VLOOKUP($A109,'②利用者名簿'!$A:$E,5,0),"")</f>
        <v/>
      </c>
      <c r="O109" s="59" t="str">
        <f>IFERROR(2*'①団体情報'!$B$5*'③入力シート'!J109,"")</f>
        <v/>
      </c>
      <c r="P109" s="59" t="str">
        <f>IFERROR(N109*'③入力シート'!J109,"")</f>
        <v/>
      </c>
      <c r="Q109" s="60" t="str">
        <f t="shared" si="9"/>
        <v>..</v>
      </c>
      <c r="R109" s="61" t="str">
        <f t="shared" si="10"/>
        <v/>
      </c>
      <c r="S109" s="61" t="str">
        <f t="shared" si="11"/>
        <v/>
      </c>
      <c r="T109" s="62" t="str">
        <f t="shared" si="12"/>
        <v/>
      </c>
      <c r="U109" s="58" t="str">
        <f t="shared" si="13"/>
        <v/>
      </c>
    </row>
    <row r="110" spans="1:21" ht="15.95" customHeight="1">
      <c r="A110" s="43"/>
      <c r="B110" s="46" t="str">
        <f>IFERROR(VLOOKUP($A110,'②利用者名簿'!$A:$E,2,0),"")</f>
        <v/>
      </c>
      <c r="C110" s="48" t="str">
        <f>IFERROR(VLOOKUP($A110,'②利用者名簿'!$A:$E,3,0),"")</f>
        <v/>
      </c>
      <c r="D110" s="43"/>
      <c r="E110" s="43"/>
      <c r="F110" s="43"/>
      <c r="G110" s="48" t="str">
        <f t="shared" si="7"/>
        <v>//</v>
      </c>
      <c r="H110" s="51"/>
      <c r="I110" s="51"/>
      <c r="J110" s="54" t="str">
        <f t="shared" si="8"/>
        <v/>
      </c>
      <c r="K110" s="56"/>
      <c r="L110" s="43"/>
      <c r="N110" s="58" t="str">
        <f>IFERROR(VLOOKUP($A110,'②利用者名簿'!$A:$E,5,0),"")</f>
        <v/>
      </c>
      <c r="O110" s="59" t="str">
        <f>IFERROR(2*'①団体情報'!$B$5*'③入力シート'!J110,"")</f>
        <v/>
      </c>
      <c r="P110" s="59" t="str">
        <f>IFERROR(N110*'③入力シート'!J110,"")</f>
        <v/>
      </c>
      <c r="Q110" s="60" t="str">
        <f t="shared" si="9"/>
        <v>..</v>
      </c>
      <c r="R110" s="61" t="str">
        <f t="shared" si="10"/>
        <v/>
      </c>
      <c r="S110" s="61" t="str">
        <f t="shared" si="11"/>
        <v/>
      </c>
      <c r="T110" s="62" t="str">
        <f t="shared" si="12"/>
        <v/>
      </c>
      <c r="U110" s="58" t="str">
        <f t="shared" si="13"/>
        <v/>
      </c>
    </row>
    <row r="111" spans="1:21" ht="15.95" customHeight="1">
      <c r="A111" s="43"/>
      <c r="B111" s="46" t="str">
        <f>IFERROR(VLOOKUP($A111,'②利用者名簿'!$A:$E,2,0),"")</f>
        <v/>
      </c>
      <c r="C111" s="48" t="str">
        <f>IFERROR(VLOOKUP($A111,'②利用者名簿'!$A:$E,3,0),"")</f>
        <v/>
      </c>
      <c r="D111" s="43"/>
      <c r="E111" s="43"/>
      <c r="F111" s="43"/>
      <c r="G111" s="48" t="str">
        <f t="shared" si="7"/>
        <v>//</v>
      </c>
      <c r="H111" s="51"/>
      <c r="I111" s="51"/>
      <c r="J111" s="54" t="str">
        <f t="shared" si="8"/>
        <v/>
      </c>
      <c r="K111" s="56"/>
      <c r="L111" s="43"/>
      <c r="N111" s="58" t="str">
        <f>IFERROR(VLOOKUP($A111,'②利用者名簿'!$A:$E,5,0),"")</f>
        <v/>
      </c>
      <c r="O111" s="59" t="str">
        <f>IFERROR(2*'①団体情報'!$B$5*'③入力シート'!J111,"")</f>
        <v/>
      </c>
      <c r="P111" s="59" t="str">
        <f>IFERROR(N111*'③入力シート'!J111,"")</f>
        <v/>
      </c>
      <c r="Q111" s="60" t="str">
        <f t="shared" si="9"/>
        <v>..</v>
      </c>
      <c r="R111" s="61" t="str">
        <f t="shared" si="10"/>
        <v/>
      </c>
      <c r="S111" s="61" t="str">
        <f t="shared" si="11"/>
        <v/>
      </c>
      <c r="T111" s="62" t="str">
        <f t="shared" si="12"/>
        <v/>
      </c>
      <c r="U111" s="58" t="str">
        <f t="shared" si="13"/>
        <v/>
      </c>
    </row>
    <row r="112" spans="1:21" ht="15.95" customHeight="1">
      <c r="A112" s="43"/>
      <c r="B112" s="46" t="str">
        <f>IFERROR(VLOOKUP($A112,'②利用者名簿'!$A:$E,2,0),"")</f>
        <v/>
      </c>
      <c r="C112" s="48" t="str">
        <f>IFERROR(VLOOKUP($A112,'②利用者名簿'!$A:$E,3,0),"")</f>
        <v/>
      </c>
      <c r="D112" s="43"/>
      <c r="E112" s="43"/>
      <c r="F112" s="43"/>
      <c r="G112" s="48" t="str">
        <f t="shared" si="7"/>
        <v>//</v>
      </c>
      <c r="H112" s="51"/>
      <c r="I112" s="51"/>
      <c r="J112" s="54" t="str">
        <f t="shared" si="8"/>
        <v/>
      </c>
      <c r="K112" s="56"/>
      <c r="L112" s="43"/>
      <c r="N112" s="58" t="str">
        <f>IFERROR(VLOOKUP($A112,'②利用者名簿'!$A:$E,5,0),"")</f>
        <v/>
      </c>
      <c r="O112" s="59" t="str">
        <f>IFERROR(2*'①団体情報'!$B$5*'③入力シート'!J112,"")</f>
        <v/>
      </c>
      <c r="P112" s="59" t="str">
        <f>IFERROR(N112*'③入力シート'!J112,"")</f>
        <v/>
      </c>
      <c r="Q112" s="60" t="str">
        <f t="shared" si="9"/>
        <v>..</v>
      </c>
      <c r="R112" s="61" t="str">
        <f t="shared" si="10"/>
        <v/>
      </c>
      <c r="S112" s="61" t="str">
        <f t="shared" si="11"/>
        <v/>
      </c>
      <c r="T112" s="62" t="str">
        <f t="shared" si="12"/>
        <v/>
      </c>
      <c r="U112" s="58" t="str">
        <f t="shared" si="13"/>
        <v/>
      </c>
    </row>
    <row r="113" spans="1:21" ht="15.95" customHeight="1">
      <c r="A113" s="43"/>
      <c r="B113" s="46" t="str">
        <f>IFERROR(VLOOKUP($A113,'②利用者名簿'!$A:$E,2,0),"")</f>
        <v/>
      </c>
      <c r="C113" s="48" t="str">
        <f>IFERROR(VLOOKUP($A113,'②利用者名簿'!$A:$E,3,0),"")</f>
        <v/>
      </c>
      <c r="D113" s="43"/>
      <c r="E113" s="43"/>
      <c r="F113" s="43"/>
      <c r="G113" s="48" t="str">
        <f t="shared" si="7"/>
        <v>//</v>
      </c>
      <c r="H113" s="51"/>
      <c r="I113" s="51"/>
      <c r="J113" s="54" t="str">
        <f t="shared" si="8"/>
        <v/>
      </c>
      <c r="K113" s="56"/>
      <c r="L113" s="43"/>
      <c r="N113" s="58" t="str">
        <f>IFERROR(VLOOKUP($A113,'②利用者名簿'!$A:$E,5,0),"")</f>
        <v/>
      </c>
      <c r="O113" s="59" t="str">
        <f>IFERROR(2*'①団体情報'!$B$5*'③入力シート'!J113,"")</f>
        <v/>
      </c>
      <c r="P113" s="59" t="str">
        <f>IFERROR(N113*'③入力シート'!J113,"")</f>
        <v/>
      </c>
      <c r="Q113" s="60" t="str">
        <f t="shared" si="9"/>
        <v>..</v>
      </c>
      <c r="R113" s="61" t="str">
        <f t="shared" si="10"/>
        <v/>
      </c>
      <c r="S113" s="61" t="str">
        <f t="shared" si="11"/>
        <v/>
      </c>
      <c r="T113" s="62" t="str">
        <f t="shared" si="12"/>
        <v/>
      </c>
      <c r="U113" s="58" t="str">
        <f t="shared" si="13"/>
        <v/>
      </c>
    </row>
    <row r="114" spans="1:21" ht="15.95" customHeight="1">
      <c r="A114" s="43"/>
      <c r="B114" s="46" t="str">
        <f>IFERROR(VLOOKUP($A114,'②利用者名簿'!$A:$E,2,0),"")</f>
        <v/>
      </c>
      <c r="C114" s="48" t="str">
        <f>IFERROR(VLOOKUP($A114,'②利用者名簿'!$A:$E,3,0),"")</f>
        <v/>
      </c>
      <c r="D114" s="43"/>
      <c r="E114" s="43"/>
      <c r="F114" s="43"/>
      <c r="G114" s="48" t="str">
        <f t="shared" si="7"/>
        <v>//</v>
      </c>
      <c r="H114" s="51"/>
      <c r="I114" s="51"/>
      <c r="J114" s="54" t="str">
        <f t="shared" si="8"/>
        <v/>
      </c>
      <c r="K114" s="56"/>
      <c r="L114" s="43"/>
      <c r="N114" s="58" t="str">
        <f>IFERROR(VLOOKUP($A114,'②利用者名簿'!$A:$E,5,0),"")</f>
        <v/>
      </c>
      <c r="O114" s="59" t="str">
        <f>IFERROR(2*'①団体情報'!$B$5*'③入力シート'!J114,"")</f>
        <v/>
      </c>
      <c r="P114" s="59" t="str">
        <f>IFERROR(N114*'③入力シート'!J114,"")</f>
        <v/>
      </c>
      <c r="Q114" s="60" t="str">
        <f t="shared" si="9"/>
        <v>..</v>
      </c>
      <c r="R114" s="61" t="str">
        <f t="shared" si="10"/>
        <v/>
      </c>
      <c r="S114" s="61" t="str">
        <f t="shared" si="11"/>
        <v/>
      </c>
      <c r="T114" s="62" t="str">
        <f t="shared" si="12"/>
        <v/>
      </c>
      <c r="U114" s="58" t="str">
        <f t="shared" si="13"/>
        <v/>
      </c>
    </row>
    <row r="115" spans="1:21" ht="15.95" customHeight="1">
      <c r="A115" s="43"/>
      <c r="B115" s="46" t="str">
        <f>IFERROR(VLOOKUP($A115,'②利用者名簿'!$A:$E,2,0),"")</f>
        <v/>
      </c>
      <c r="C115" s="48" t="str">
        <f>IFERROR(VLOOKUP($A115,'②利用者名簿'!$A:$E,3,0),"")</f>
        <v/>
      </c>
      <c r="D115" s="43"/>
      <c r="E115" s="43"/>
      <c r="F115" s="43"/>
      <c r="G115" s="48" t="str">
        <f t="shared" si="7"/>
        <v>//</v>
      </c>
      <c r="H115" s="51"/>
      <c r="I115" s="51"/>
      <c r="J115" s="54" t="str">
        <f t="shared" si="8"/>
        <v/>
      </c>
      <c r="K115" s="56"/>
      <c r="L115" s="43"/>
      <c r="N115" s="58" t="str">
        <f>IFERROR(VLOOKUP($A115,'②利用者名簿'!$A:$E,5,0),"")</f>
        <v/>
      </c>
      <c r="O115" s="59" t="str">
        <f>IFERROR(2*'①団体情報'!$B$5*'③入力シート'!J115,"")</f>
        <v/>
      </c>
      <c r="P115" s="59" t="str">
        <f>IFERROR(N115*'③入力シート'!J115,"")</f>
        <v/>
      </c>
      <c r="Q115" s="60" t="str">
        <f t="shared" si="9"/>
        <v>..</v>
      </c>
      <c r="R115" s="61" t="str">
        <f t="shared" si="10"/>
        <v/>
      </c>
      <c r="S115" s="61" t="str">
        <f t="shared" si="11"/>
        <v/>
      </c>
      <c r="T115" s="62" t="str">
        <f t="shared" si="12"/>
        <v/>
      </c>
      <c r="U115" s="58" t="str">
        <f t="shared" si="13"/>
        <v/>
      </c>
    </row>
    <row r="116" spans="1:21" ht="15.95" customHeight="1">
      <c r="A116" s="43"/>
      <c r="B116" s="46" t="str">
        <f>IFERROR(VLOOKUP($A116,'②利用者名簿'!$A:$E,2,0),"")</f>
        <v/>
      </c>
      <c r="C116" s="48" t="str">
        <f>IFERROR(VLOOKUP($A116,'②利用者名簿'!$A:$E,3,0),"")</f>
        <v/>
      </c>
      <c r="D116" s="43"/>
      <c r="E116" s="43"/>
      <c r="F116" s="43"/>
      <c r="G116" s="48" t="str">
        <f t="shared" si="7"/>
        <v>//</v>
      </c>
      <c r="H116" s="51"/>
      <c r="I116" s="51"/>
      <c r="J116" s="54" t="str">
        <f t="shared" si="8"/>
        <v/>
      </c>
      <c r="K116" s="56"/>
      <c r="L116" s="43"/>
      <c r="N116" s="58" t="str">
        <f>IFERROR(VLOOKUP($A116,'②利用者名簿'!$A:$E,5,0),"")</f>
        <v/>
      </c>
      <c r="O116" s="59" t="str">
        <f>IFERROR(2*'①団体情報'!$B$5*'③入力シート'!J116,"")</f>
        <v/>
      </c>
      <c r="P116" s="59" t="str">
        <f>IFERROR(N116*'③入力シート'!J116,"")</f>
        <v/>
      </c>
      <c r="Q116" s="60" t="str">
        <f t="shared" si="9"/>
        <v>..</v>
      </c>
      <c r="R116" s="61" t="str">
        <f t="shared" si="10"/>
        <v/>
      </c>
      <c r="S116" s="61" t="str">
        <f t="shared" si="11"/>
        <v/>
      </c>
      <c r="T116" s="62" t="str">
        <f t="shared" si="12"/>
        <v/>
      </c>
      <c r="U116" s="58" t="str">
        <f t="shared" si="13"/>
        <v/>
      </c>
    </row>
    <row r="117" spans="1:21" ht="15.95" customHeight="1">
      <c r="A117" s="43"/>
      <c r="B117" s="46" t="str">
        <f>IFERROR(VLOOKUP($A117,'②利用者名簿'!$A:$E,2,0),"")</f>
        <v/>
      </c>
      <c r="C117" s="48" t="str">
        <f>IFERROR(VLOOKUP($A117,'②利用者名簿'!$A:$E,3,0),"")</f>
        <v/>
      </c>
      <c r="D117" s="43"/>
      <c r="E117" s="43"/>
      <c r="F117" s="43"/>
      <c r="G117" s="48" t="str">
        <f t="shared" si="7"/>
        <v>//</v>
      </c>
      <c r="H117" s="51"/>
      <c r="I117" s="51"/>
      <c r="J117" s="54" t="str">
        <f t="shared" si="8"/>
        <v/>
      </c>
      <c r="K117" s="56"/>
      <c r="L117" s="43"/>
      <c r="N117" s="58" t="str">
        <f>IFERROR(VLOOKUP($A117,'②利用者名簿'!$A:$E,5,0),"")</f>
        <v/>
      </c>
      <c r="O117" s="59" t="str">
        <f>IFERROR(2*'①団体情報'!$B$5*'③入力シート'!J117,"")</f>
        <v/>
      </c>
      <c r="P117" s="59" t="str">
        <f>IFERROR(N117*'③入力シート'!J117,"")</f>
        <v/>
      </c>
      <c r="Q117" s="60" t="str">
        <f t="shared" si="9"/>
        <v>..</v>
      </c>
      <c r="R117" s="61" t="str">
        <f t="shared" si="10"/>
        <v/>
      </c>
      <c r="S117" s="61" t="str">
        <f t="shared" si="11"/>
        <v/>
      </c>
      <c r="T117" s="62" t="str">
        <f t="shared" si="12"/>
        <v/>
      </c>
      <c r="U117" s="58" t="str">
        <f t="shared" si="13"/>
        <v/>
      </c>
    </row>
    <row r="118" spans="1:21" ht="15.95" customHeight="1">
      <c r="A118" s="43"/>
      <c r="B118" s="46" t="str">
        <f>IFERROR(VLOOKUP($A118,'②利用者名簿'!$A:$E,2,0),"")</f>
        <v/>
      </c>
      <c r="C118" s="48" t="str">
        <f>IFERROR(VLOOKUP($A118,'②利用者名簿'!$A:$E,3,0),"")</f>
        <v/>
      </c>
      <c r="D118" s="43"/>
      <c r="E118" s="43"/>
      <c r="F118" s="43"/>
      <c r="G118" s="48" t="str">
        <f t="shared" si="7"/>
        <v>//</v>
      </c>
      <c r="H118" s="51"/>
      <c r="I118" s="51"/>
      <c r="J118" s="54" t="str">
        <f t="shared" si="8"/>
        <v/>
      </c>
      <c r="K118" s="56"/>
      <c r="L118" s="43"/>
      <c r="N118" s="58" t="str">
        <f>IFERROR(VLOOKUP($A118,'②利用者名簿'!$A:$E,5,0),"")</f>
        <v/>
      </c>
      <c r="O118" s="59" t="str">
        <f>IFERROR(2*'①団体情報'!$B$5*'③入力シート'!J118,"")</f>
        <v/>
      </c>
      <c r="P118" s="59" t="str">
        <f>IFERROR(N118*'③入力シート'!J118,"")</f>
        <v/>
      </c>
      <c r="Q118" s="60" t="str">
        <f t="shared" si="9"/>
        <v>..</v>
      </c>
      <c r="R118" s="61" t="str">
        <f t="shared" si="10"/>
        <v/>
      </c>
      <c r="S118" s="61" t="str">
        <f t="shared" si="11"/>
        <v/>
      </c>
      <c r="T118" s="62" t="str">
        <f t="shared" si="12"/>
        <v/>
      </c>
      <c r="U118" s="58" t="str">
        <f t="shared" si="13"/>
        <v/>
      </c>
    </row>
    <row r="119" spans="1:21" ht="15.95" customHeight="1">
      <c r="A119" s="43"/>
      <c r="B119" s="46" t="str">
        <f>IFERROR(VLOOKUP($A119,'②利用者名簿'!$A:$E,2,0),"")</f>
        <v/>
      </c>
      <c r="C119" s="48" t="str">
        <f>IFERROR(VLOOKUP($A119,'②利用者名簿'!$A:$E,3,0),"")</f>
        <v/>
      </c>
      <c r="D119" s="43"/>
      <c r="E119" s="43"/>
      <c r="F119" s="43"/>
      <c r="G119" s="48" t="str">
        <f t="shared" si="7"/>
        <v>//</v>
      </c>
      <c r="H119" s="51"/>
      <c r="I119" s="51"/>
      <c r="J119" s="54" t="str">
        <f t="shared" si="8"/>
        <v/>
      </c>
      <c r="K119" s="56"/>
      <c r="L119" s="43"/>
      <c r="N119" s="58" t="str">
        <f>IFERROR(VLOOKUP($A119,'②利用者名簿'!$A:$E,5,0),"")</f>
        <v/>
      </c>
      <c r="O119" s="59" t="str">
        <f>IFERROR(2*'①団体情報'!$B$5*'③入力シート'!J119,"")</f>
        <v/>
      </c>
      <c r="P119" s="59" t="str">
        <f>IFERROR(N119*'③入力シート'!J119,"")</f>
        <v/>
      </c>
      <c r="Q119" s="60" t="str">
        <f t="shared" si="9"/>
        <v>..</v>
      </c>
      <c r="R119" s="61" t="str">
        <f t="shared" si="10"/>
        <v/>
      </c>
      <c r="S119" s="61" t="str">
        <f t="shared" si="11"/>
        <v/>
      </c>
      <c r="T119" s="62" t="str">
        <f t="shared" si="12"/>
        <v/>
      </c>
      <c r="U119" s="58" t="str">
        <f t="shared" si="13"/>
        <v/>
      </c>
    </row>
    <row r="120" spans="1:21" ht="15.95" customHeight="1">
      <c r="A120" s="43"/>
      <c r="B120" s="46" t="str">
        <f>IFERROR(VLOOKUP($A120,'②利用者名簿'!$A:$E,2,0),"")</f>
        <v/>
      </c>
      <c r="C120" s="48" t="str">
        <f>IFERROR(VLOOKUP($A120,'②利用者名簿'!$A:$E,3,0),"")</f>
        <v/>
      </c>
      <c r="D120" s="43"/>
      <c r="E120" s="43"/>
      <c r="F120" s="43"/>
      <c r="G120" s="48" t="str">
        <f t="shared" si="7"/>
        <v>//</v>
      </c>
      <c r="H120" s="51"/>
      <c r="I120" s="51"/>
      <c r="J120" s="54" t="str">
        <f t="shared" si="8"/>
        <v/>
      </c>
      <c r="K120" s="56"/>
      <c r="L120" s="43"/>
      <c r="N120" s="58" t="str">
        <f>IFERROR(VLOOKUP($A120,'②利用者名簿'!$A:$E,5,0),"")</f>
        <v/>
      </c>
      <c r="O120" s="59" t="str">
        <f>IFERROR(2*'①団体情報'!$B$5*'③入力シート'!J120,"")</f>
        <v/>
      </c>
      <c r="P120" s="59" t="str">
        <f>IFERROR(N120*'③入力シート'!J120,"")</f>
        <v/>
      </c>
      <c r="Q120" s="60" t="str">
        <f t="shared" si="9"/>
        <v>..</v>
      </c>
      <c r="R120" s="61" t="str">
        <f t="shared" si="10"/>
        <v/>
      </c>
      <c r="S120" s="61" t="str">
        <f t="shared" si="11"/>
        <v/>
      </c>
      <c r="T120" s="62" t="str">
        <f t="shared" si="12"/>
        <v/>
      </c>
      <c r="U120" s="58" t="str">
        <f t="shared" si="13"/>
        <v/>
      </c>
    </row>
    <row r="121" spans="1:21" ht="15.95" customHeight="1">
      <c r="A121" s="43"/>
      <c r="B121" s="46" t="str">
        <f>IFERROR(VLOOKUP($A121,'②利用者名簿'!$A:$E,2,0),"")</f>
        <v/>
      </c>
      <c r="C121" s="48" t="str">
        <f>IFERROR(VLOOKUP($A121,'②利用者名簿'!$A:$E,3,0),"")</f>
        <v/>
      </c>
      <c r="D121" s="43"/>
      <c r="E121" s="43"/>
      <c r="F121" s="43"/>
      <c r="G121" s="48" t="str">
        <f t="shared" si="7"/>
        <v>//</v>
      </c>
      <c r="H121" s="51"/>
      <c r="I121" s="51"/>
      <c r="J121" s="54" t="str">
        <f t="shared" si="8"/>
        <v/>
      </c>
      <c r="K121" s="56"/>
      <c r="L121" s="43"/>
      <c r="N121" s="58" t="str">
        <f>IFERROR(VLOOKUP($A121,'②利用者名簿'!$A:$E,5,0),"")</f>
        <v/>
      </c>
      <c r="O121" s="59" t="str">
        <f>IFERROR(2*'①団体情報'!$B$5*'③入力シート'!J121,"")</f>
        <v/>
      </c>
      <c r="P121" s="59" t="str">
        <f>IFERROR(N121*'③入力シート'!J121,"")</f>
        <v/>
      </c>
      <c r="Q121" s="60" t="str">
        <f t="shared" si="9"/>
        <v>..</v>
      </c>
      <c r="R121" s="61" t="str">
        <f t="shared" si="10"/>
        <v/>
      </c>
      <c r="S121" s="61" t="str">
        <f t="shared" si="11"/>
        <v/>
      </c>
      <c r="T121" s="62" t="str">
        <f t="shared" si="12"/>
        <v/>
      </c>
      <c r="U121" s="58" t="str">
        <f t="shared" si="13"/>
        <v/>
      </c>
    </row>
    <row r="122" spans="1:21" ht="15.95" customHeight="1">
      <c r="A122" s="43"/>
      <c r="B122" s="46" t="str">
        <f>IFERROR(VLOOKUP($A122,'②利用者名簿'!$A:$E,2,0),"")</f>
        <v/>
      </c>
      <c r="C122" s="48" t="str">
        <f>IFERROR(VLOOKUP($A122,'②利用者名簿'!$A:$E,3,0),"")</f>
        <v/>
      </c>
      <c r="D122" s="43"/>
      <c r="E122" s="43"/>
      <c r="F122" s="43"/>
      <c r="G122" s="48" t="str">
        <f t="shared" si="7"/>
        <v>//</v>
      </c>
      <c r="H122" s="51"/>
      <c r="I122" s="51"/>
      <c r="J122" s="54" t="str">
        <f t="shared" si="8"/>
        <v/>
      </c>
      <c r="K122" s="56"/>
      <c r="L122" s="43"/>
      <c r="N122" s="58" t="str">
        <f>IFERROR(VLOOKUP($A122,'②利用者名簿'!$A:$E,5,0),"")</f>
        <v/>
      </c>
      <c r="O122" s="59" t="str">
        <f>IFERROR(2*'①団体情報'!$B$5*'③入力シート'!J122,"")</f>
        <v/>
      </c>
      <c r="P122" s="59" t="str">
        <f>IFERROR(N122*'③入力シート'!J122,"")</f>
        <v/>
      </c>
      <c r="Q122" s="60" t="str">
        <f t="shared" si="9"/>
        <v>..</v>
      </c>
      <c r="R122" s="61" t="str">
        <f t="shared" si="10"/>
        <v/>
      </c>
      <c r="S122" s="61" t="str">
        <f t="shared" si="11"/>
        <v/>
      </c>
      <c r="T122" s="62" t="str">
        <f t="shared" si="12"/>
        <v/>
      </c>
      <c r="U122" s="58" t="str">
        <f t="shared" si="13"/>
        <v/>
      </c>
    </row>
    <row r="123" spans="1:21" ht="15.95" customHeight="1">
      <c r="A123" s="43"/>
      <c r="B123" s="46" t="str">
        <f>IFERROR(VLOOKUP($A123,'②利用者名簿'!$A:$E,2,0),"")</f>
        <v/>
      </c>
      <c r="C123" s="48" t="str">
        <f>IFERROR(VLOOKUP($A123,'②利用者名簿'!$A:$E,3,0),"")</f>
        <v/>
      </c>
      <c r="D123" s="43"/>
      <c r="E123" s="43"/>
      <c r="F123" s="43"/>
      <c r="G123" s="48" t="str">
        <f t="shared" si="7"/>
        <v>//</v>
      </c>
      <c r="H123" s="51"/>
      <c r="I123" s="51"/>
      <c r="J123" s="54" t="str">
        <f t="shared" si="8"/>
        <v/>
      </c>
      <c r="K123" s="56"/>
      <c r="L123" s="43"/>
      <c r="N123" s="58" t="str">
        <f>IFERROR(VLOOKUP($A123,'②利用者名簿'!$A:$E,5,0),"")</f>
        <v/>
      </c>
      <c r="O123" s="59" t="str">
        <f>IFERROR(2*'①団体情報'!$B$5*'③入力シート'!J123,"")</f>
        <v/>
      </c>
      <c r="P123" s="59" t="str">
        <f>IFERROR(N123*'③入力シート'!J123,"")</f>
        <v/>
      </c>
      <c r="Q123" s="60" t="str">
        <f t="shared" si="9"/>
        <v>..</v>
      </c>
      <c r="R123" s="61" t="str">
        <f t="shared" si="10"/>
        <v/>
      </c>
      <c r="S123" s="61" t="str">
        <f t="shared" si="11"/>
        <v/>
      </c>
      <c r="T123" s="62" t="str">
        <f t="shared" si="12"/>
        <v/>
      </c>
      <c r="U123" s="58" t="str">
        <f t="shared" si="13"/>
        <v/>
      </c>
    </row>
    <row r="124" spans="1:21" ht="15.95" customHeight="1">
      <c r="A124" s="43"/>
      <c r="B124" s="46" t="str">
        <f>IFERROR(VLOOKUP($A124,'②利用者名簿'!$A:$E,2,0),"")</f>
        <v/>
      </c>
      <c r="C124" s="48" t="str">
        <f>IFERROR(VLOOKUP($A124,'②利用者名簿'!$A:$E,3,0),"")</f>
        <v/>
      </c>
      <c r="D124" s="43"/>
      <c r="E124" s="43"/>
      <c r="F124" s="43"/>
      <c r="G124" s="48" t="str">
        <f t="shared" si="7"/>
        <v>//</v>
      </c>
      <c r="H124" s="51"/>
      <c r="I124" s="51"/>
      <c r="J124" s="54" t="str">
        <f t="shared" si="8"/>
        <v/>
      </c>
      <c r="K124" s="56"/>
      <c r="L124" s="43"/>
      <c r="N124" s="58" t="str">
        <f>IFERROR(VLOOKUP($A124,'②利用者名簿'!$A:$E,5,0),"")</f>
        <v/>
      </c>
      <c r="O124" s="59" t="str">
        <f>IFERROR(2*'①団体情報'!$B$5*'③入力シート'!J124,"")</f>
        <v/>
      </c>
      <c r="P124" s="59" t="str">
        <f>IFERROR(N124*'③入力シート'!J124,"")</f>
        <v/>
      </c>
      <c r="Q124" s="60" t="str">
        <f t="shared" si="9"/>
        <v>..</v>
      </c>
      <c r="R124" s="61" t="str">
        <f t="shared" si="10"/>
        <v/>
      </c>
      <c r="S124" s="61" t="str">
        <f t="shared" si="11"/>
        <v/>
      </c>
      <c r="T124" s="62" t="str">
        <f t="shared" si="12"/>
        <v/>
      </c>
      <c r="U124" s="58" t="str">
        <f t="shared" si="13"/>
        <v/>
      </c>
    </row>
    <row r="125" spans="1:21" ht="15.95" customHeight="1">
      <c r="A125" s="43"/>
      <c r="B125" s="46" t="str">
        <f>IFERROR(VLOOKUP($A125,'②利用者名簿'!$A:$E,2,0),"")</f>
        <v/>
      </c>
      <c r="C125" s="48" t="str">
        <f>IFERROR(VLOOKUP($A125,'②利用者名簿'!$A:$E,3,0),"")</f>
        <v/>
      </c>
      <c r="D125" s="43"/>
      <c r="E125" s="43"/>
      <c r="F125" s="43"/>
      <c r="G125" s="48" t="str">
        <f t="shared" si="7"/>
        <v>//</v>
      </c>
      <c r="H125" s="51"/>
      <c r="I125" s="51"/>
      <c r="J125" s="54" t="str">
        <f t="shared" si="8"/>
        <v/>
      </c>
      <c r="K125" s="56"/>
      <c r="L125" s="43"/>
      <c r="N125" s="58" t="str">
        <f>IFERROR(VLOOKUP($A125,'②利用者名簿'!$A:$E,5,0),"")</f>
        <v/>
      </c>
      <c r="O125" s="59" t="str">
        <f>IFERROR(2*'①団体情報'!$B$5*'③入力シート'!J125,"")</f>
        <v/>
      </c>
      <c r="P125" s="59" t="str">
        <f>IFERROR(N125*'③入力シート'!J125,"")</f>
        <v/>
      </c>
      <c r="Q125" s="60" t="str">
        <f t="shared" si="9"/>
        <v>..</v>
      </c>
      <c r="R125" s="61" t="str">
        <f t="shared" si="10"/>
        <v/>
      </c>
      <c r="S125" s="61" t="str">
        <f t="shared" si="11"/>
        <v/>
      </c>
      <c r="T125" s="62" t="str">
        <f t="shared" si="12"/>
        <v/>
      </c>
      <c r="U125" s="58" t="str">
        <f t="shared" si="13"/>
        <v/>
      </c>
    </row>
    <row r="126" spans="1:21" ht="15.95" customHeight="1">
      <c r="A126" s="43"/>
      <c r="B126" s="46" t="str">
        <f>IFERROR(VLOOKUP($A126,'②利用者名簿'!$A:$E,2,0),"")</f>
        <v/>
      </c>
      <c r="C126" s="48" t="str">
        <f>IFERROR(VLOOKUP($A126,'②利用者名簿'!$A:$E,3,0),"")</f>
        <v/>
      </c>
      <c r="D126" s="43"/>
      <c r="E126" s="43"/>
      <c r="F126" s="43"/>
      <c r="G126" s="48" t="str">
        <f t="shared" si="7"/>
        <v>//</v>
      </c>
      <c r="H126" s="51"/>
      <c r="I126" s="51"/>
      <c r="J126" s="54" t="str">
        <f t="shared" si="8"/>
        <v/>
      </c>
      <c r="K126" s="56"/>
      <c r="L126" s="43"/>
      <c r="N126" s="58" t="str">
        <f>IFERROR(VLOOKUP($A126,'②利用者名簿'!$A:$E,5,0),"")</f>
        <v/>
      </c>
      <c r="O126" s="59" t="str">
        <f>IFERROR(2*'①団体情報'!$B$5*'③入力シート'!J126,"")</f>
        <v/>
      </c>
      <c r="P126" s="59" t="str">
        <f>IFERROR(N126*'③入力シート'!J126,"")</f>
        <v/>
      </c>
      <c r="Q126" s="60" t="str">
        <f t="shared" si="9"/>
        <v>..</v>
      </c>
      <c r="R126" s="61" t="str">
        <f t="shared" si="10"/>
        <v/>
      </c>
      <c r="S126" s="61" t="str">
        <f t="shared" si="11"/>
        <v/>
      </c>
      <c r="T126" s="62" t="str">
        <f t="shared" si="12"/>
        <v/>
      </c>
      <c r="U126" s="58" t="str">
        <f t="shared" si="13"/>
        <v/>
      </c>
    </row>
    <row r="127" spans="1:21" ht="15.95" customHeight="1">
      <c r="A127" s="43"/>
      <c r="B127" s="46" t="str">
        <f>IFERROR(VLOOKUP($A127,'②利用者名簿'!$A:$E,2,0),"")</f>
        <v/>
      </c>
      <c r="C127" s="48" t="str">
        <f>IFERROR(VLOOKUP($A127,'②利用者名簿'!$A:$E,3,0),"")</f>
        <v/>
      </c>
      <c r="D127" s="43"/>
      <c r="E127" s="43"/>
      <c r="F127" s="43"/>
      <c r="G127" s="48" t="str">
        <f t="shared" si="7"/>
        <v>//</v>
      </c>
      <c r="H127" s="51"/>
      <c r="I127" s="51"/>
      <c r="J127" s="54" t="str">
        <f t="shared" si="8"/>
        <v/>
      </c>
      <c r="K127" s="56"/>
      <c r="L127" s="43"/>
      <c r="N127" s="58" t="str">
        <f>IFERROR(VLOOKUP($A127,'②利用者名簿'!$A:$E,5,0),"")</f>
        <v/>
      </c>
      <c r="O127" s="59" t="str">
        <f>IFERROR(2*'①団体情報'!$B$5*'③入力シート'!J127,"")</f>
        <v/>
      </c>
      <c r="P127" s="59" t="str">
        <f>IFERROR(N127*'③入力シート'!J127,"")</f>
        <v/>
      </c>
      <c r="Q127" s="60" t="str">
        <f t="shared" si="9"/>
        <v>..</v>
      </c>
      <c r="R127" s="61" t="str">
        <f t="shared" si="10"/>
        <v/>
      </c>
      <c r="S127" s="61" t="str">
        <f t="shared" si="11"/>
        <v/>
      </c>
      <c r="T127" s="62" t="str">
        <f t="shared" si="12"/>
        <v/>
      </c>
      <c r="U127" s="58" t="str">
        <f t="shared" si="13"/>
        <v/>
      </c>
    </row>
    <row r="128" spans="1:21" ht="15.95" customHeight="1">
      <c r="A128" s="43"/>
      <c r="B128" s="46" t="str">
        <f>IFERROR(VLOOKUP($A128,'②利用者名簿'!$A:$E,2,0),"")</f>
        <v/>
      </c>
      <c r="C128" s="48" t="str">
        <f>IFERROR(VLOOKUP($A128,'②利用者名簿'!$A:$E,3,0),"")</f>
        <v/>
      </c>
      <c r="D128" s="43"/>
      <c r="E128" s="43"/>
      <c r="F128" s="43"/>
      <c r="G128" s="48" t="str">
        <f t="shared" si="7"/>
        <v>//</v>
      </c>
      <c r="H128" s="51"/>
      <c r="I128" s="51"/>
      <c r="J128" s="54" t="str">
        <f t="shared" si="8"/>
        <v/>
      </c>
      <c r="K128" s="56"/>
      <c r="L128" s="43"/>
      <c r="N128" s="58" t="str">
        <f>IFERROR(VLOOKUP($A128,'②利用者名簿'!$A:$E,5,0),"")</f>
        <v/>
      </c>
      <c r="O128" s="59" t="str">
        <f>IFERROR(2*'①団体情報'!$B$5*'③入力シート'!J128,"")</f>
        <v/>
      </c>
      <c r="P128" s="59" t="str">
        <f>IFERROR(N128*'③入力シート'!J128,"")</f>
        <v/>
      </c>
      <c r="Q128" s="60" t="str">
        <f t="shared" si="9"/>
        <v>..</v>
      </c>
      <c r="R128" s="61" t="str">
        <f t="shared" si="10"/>
        <v/>
      </c>
      <c r="S128" s="61" t="str">
        <f t="shared" si="11"/>
        <v/>
      </c>
      <c r="T128" s="62" t="str">
        <f t="shared" si="12"/>
        <v/>
      </c>
      <c r="U128" s="58" t="str">
        <f t="shared" si="13"/>
        <v/>
      </c>
    </row>
    <row r="129" spans="1:21" ht="15.95" customHeight="1">
      <c r="A129" s="43"/>
      <c r="B129" s="46" t="str">
        <f>IFERROR(VLOOKUP($A129,'②利用者名簿'!$A:$E,2,0),"")</f>
        <v/>
      </c>
      <c r="C129" s="48" t="str">
        <f>IFERROR(VLOOKUP($A129,'②利用者名簿'!$A:$E,3,0),"")</f>
        <v/>
      </c>
      <c r="D129" s="43"/>
      <c r="E129" s="43"/>
      <c r="F129" s="43"/>
      <c r="G129" s="48" t="str">
        <f t="shared" si="7"/>
        <v>//</v>
      </c>
      <c r="H129" s="51"/>
      <c r="I129" s="51"/>
      <c r="J129" s="54" t="str">
        <f t="shared" si="8"/>
        <v/>
      </c>
      <c r="K129" s="56"/>
      <c r="L129" s="43"/>
      <c r="N129" s="58" t="str">
        <f>IFERROR(VLOOKUP($A129,'②利用者名簿'!$A:$E,5,0),"")</f>
        <v/>
      </c>
      <c r="O129" s="59" t="str">
        <f>IFERROR(2*'①団体情報'!$B$5*'③入力シート'!J129,"")</f>
        <v/>
      </c>
      <c r="P129" s="59" t="str">
        <f>IFERROR(N129*'③入力シート'!J129,"")</f>
        <v/>
      </c>
      <c r="Q129" s="60" t="str">
        <f t="shared" si="9"/>
        <v>..</v>
      </c>
      <c r="R129" s="61" t="str">
        <f t="shared" si="10"/>
        <v/>
      </c>
      <c r="S129" s="61" t="str">
        <f t="shared" si="11"/>
        <v/>
      </c>
      <c r="T129" s="62" t="str">
        <f t="shared" si="12"/>
        <v/>
      </c>
      <c r="U129" s="58" t="str">
        <f t="shared" si="13"/>
        <v/>
      </c>
    </row>
    <row r="130" spans="1:21" ht="15.95" customHeight="1">
      <c r="A130" s="43"/>
      <c r="B130" s="46" t="str">
        <f>IFERROR(VLOOKUP($A130,'②利用者名簿'!$A:$E,2,0),"")</f>
        <v/>
      </c>
      <c r="C130" s="48" t="str">
        <f>IFERROR(VLOOKUP($A130,'②利用者名簿'!$A:$E,3,0),"")</f>
        <v/>
      </c>
      <c r="D130" s="43"/>
      <c r="E130" s="43"/>
      <c r="F130" s="43"/>
      <c r="G130" s="48" t="str">
        <f t="shared" si="7"/>
        <v>//</v>
      </c>
      <c r="H130" s="51"/>
      <c r="I130" s="51"/>
      <c r="J130" s="54" t="str">
        <f t="shared" si="8"/>
        <v/>
      </c>
      <c r="K130" s="56"/>
      <c r="L130" s="43"/>
      <c r="N130" s="58" t="str">
        <f>IFERROR(VLOOKUP($A130,'②利用者名簿'!$A:$E,5,0),"")</f>
        <v/>
      </c>
      <c r="O130" s="59" t="str">
        <f>IFERROR(2*'①団体情報'!$B$5*'③入力シート'!J130,"")</f>
        <v/>
      </c>
      <c r="P130" s="59" t="str">
        <f>IFERROR(N130*'③入力シート'!J130,"")</f>
        <v/>
      </c>
      <c r="Q130" s="60" t="str">
        <f t="shared" si="9"/>
        <v>..</v>
      </c>
      <c r="R130" s="61" t="str">
        <f t="shared" si="10"/>
        <v/>
      </c>
      <c r="S130" s="61" t="str">
        <f t="shared" si="11"/>
        <v/>
      </c>
      <c r="T130" s="62" t="str">
        <f t="shared" si="12"/>
        <v/>
      </c>
      <c r="U130" s="58" t="str">
        <f t="shared" si="13"/>
        <v/>
      </c>
    </row>
    <row r="131" spans="1:21" ht="15.95" customHeight="1">
      <c r="A131" s="43"/>
      <c r="B131" s="46" t="str">
        <f>IFERROR(VLOOKUP($A131,'②利用者名簿'!$A:$E,2,0),"")</f>
        <v/>
      </c>
      <c r="C131" s="48" t="str">
        <f>IFERROR(VLOOKUP($A131,'②利用者名簿'!$A:$E,3,0),"")</f>
        <v/>
      </c>
      <c r="D131" s="43"/>
      <c r="E131" s="43"/>
      <c r="F131" s="43"/>
      <c r="G131" s="48" t="str">
        <f t="shared" si="7"/>
        <v>//</v>
      </c>
      <c r="H131" s="51"/>
      <c r="I131" s="51"/>
      <c r="J131" s="54" t="str">
        <f t="shared" si="8"/>
        <v/>
      </c>
      <c r="K131" s="56"/>
      <c r="L131" s="43"/>
      <c r="N131" s="58" t="str">
        <f>IFERROR(VLOOKUP($A131,'②利用者名簿'!$A:$E,5,0),"")</f>
        <v/>
      </c>
      <c r="O131" s="59" t="str">
        <f>IFERROR(2*'①団体情報'!$B$5*'③入力シート'!J131,"")</f>
        <v/>
      </c>
      <c r="P131" s="59" t="str">
        <f>IFERROR(N131*'③入力シート'!J131,"")</f>
        <v/>
      </c>
      <c r="Q131" s="60" t="str">
        <f t="shared" si="9"/>
        <v>..</v>
      </c>
      <c r="R131" s="61" t="str">
        <f t="shared" si="10"/>
        <v/>
      </c>
      <c r="S131" s="61" t="str">
        <f t="shared" si="11"/>
        <v/>
      </c>
      <c r="T131" s="62" t="str">
        <f t="shared" si="12"/>
        <v/>
      </c>
      <c r="U131" s="58" t="str">
        <f t="shared" si="13"/>
        <v/>
      </c>
    </row>
    <row r="132" spans="1:21" ht="15.95" customHeight="1">
      <c r="A132" s="43"/>
      <c r="B132" s="46" t="str">
        <f>IFERROR(VLOOKUP($A132,'②利用者名簿'!$A:$E,2,0),"")</f>
        <v/>
      </c>
      <c r="C132" s="48" t="str">
        <f>IFERROR(VLOOKUP($A132,'②利用者名簿'!$A:$E,3,0),"")</f>
        <v/>
      </c>
      <c r="D132" s="43"/>
      <c r="E132" s="43"/>
      <c r="F132" s="43"/>
      <c r="G132" s="48" t="str">
        <f t="shared" ref="G132:G195" si="14">TEXT(CONCATENATE(D132,"/",E132,"/",F132),"aaa")</f>
        <v>//</v>
      </c>
      <c r="H132" s="51"/>
      <c r="I132" s="51"/>
      <c r="J132" s="54" t="str">
        <f t="shared" ref="J132:J195" si="15">IFERROR(MROUND((ROUNDDOWN($I132,-2)-ROUNDDOWN($H132,-2))/100+(RIGHT($I132,2)-RIGHT($H132,2))/60,0.5),"")</f>
        <v/>
      </c>
      <c r="K132" s="56"/>
      <c r="L132" s="43"/>
      <c r="N132" s="58" t="str">
        <f>IFERROR(VLOOKUP($A132,'②利用者名簿'!$A:$E,5,0),"")</f>
        <v/>
      </c>
      <c r="O132" s="59" t="str">
        <f>IFERROR(2*'①団体情報'!$B$5*'③入力シート'!J132,"")</f>
        <v/>
      </c>
      <c r="P132" s="59" t="str">
        <f>IFERROR(N132*'③入力シート'!J132,"")</f>
        <v/>
      </c>
      <c r="Q132" s="60" t="str">
        <f t="shared" ref="Q132:Q195" si="16">CONCATENATE(D132,".",E132,".",F132)</f>
        <v>..</v>
      </c>
      <c r="R132" s="61" t="str">
        <f t="shared" ref="R132:R195" si="17">IFERROR(TIME(LEFT($H132,LEN($H132)-2),RIGHT($H132,2),0),"")</f>
        <v/>
      </c>
      <c r="S132" s="61" t="str">
        <f t="shared" ref="S132:S195" si="18">IFERROR(TIME(LEFT($I132,LEN($I132)-2),RIGHT($I132,2),0),"")</f>
        <v/>
      </c>
      <c r="T132" s="62" t="str">
        <f t="shared" ref="T132:T195" si="19">LEFT(K132,1)</f>
        <v/>
      </c>
      <c r="U132" s="58" t="str">
        <f t="shared" ref="U132:U195" si="20">CONCATENATE(A132,T132)</f>
        <v/>
      </c>
    </row>
    <row r="133" spans="1:21" ht="15.95" customHeight="1">
      <c r="A133" s="43"/>
      <c r="B133" s="46" t="str">
        <f>IFERROR(VLOOKUP($A133,'②利用者名簿'!$A:$E,2,0),"")</f>
        <v/>
      </c>
      <c r="C133" s="48" t="str">
        <f>IFERROR(VLOOKUP($A133,'②利用者名簿'!$A:$E,3,0),"")</f>
        <v/>
      </c>
      <c r="D133" s="43"/>
      <c r="E133" s="43"/>
      <c r="F133" s="43"/>
      <c r="G133" s="48" t="str">
        <f t="shared" si="14"/>
        <v>//</v>
      </c>
      <c r="H133" s="51"/>
      <c r="I133" s="51"/>
      <c r="J133" s="54" t="str">
        <f t="shared" si="15"/>
        <v/>
      </c>
      <c r="K133" s="56"/>
      <c r="L133" s="43"/>
      <c r="N133" s="58" t="str">
        <f>IFERROR(VLOOKUP($A133,'②利用者名簿'!$A:$E,5,0),"")</f>
        <v/>
      </c>
      <c r="O133" s="59" t="str">
        <f>IFERROR(2*'①団体情報'!$B$5*'③入力シート'!J133,"")</f>
        <v/>
      </c>
      <c r="P133" s="59" t="str">
        <f>IFERROR(N133*'③入力シート'!J133,"")</f>
        <v/>
      </c>
      <c r="Q133" s="60" t="str">
        <f t="shared" si="16"/>
        <v>..</v>
      </c>
      <c r="R133" s="61" t="str">
        <f t="shared" si="17"/>
        <v/>
      </c>
      <c r="S133" s="61" t="str">
        <f t="shared" si="18"/>
        <v/>
      </c>
      <c r="T133" s="62" t="str">
        <f t="shared" si="19"/>
        <v/>
      </c>
      <c r="U133" s="58" t="str">
        <f t="shared" si="20"/>
        <v/>
      </c>
    </row>
    <row r="134" spans="1:21" ht="15.95" customHeight="1">
      <c r="A134" s="43"/>
      <c r="B134" s="46" t="str">
        <f>IFERROR(VLOOKUP($A134,'②利用者名簿'!$A:$E,2,0),"")</f>
        <v/>
      </c>
      <c r="C134" s="48" t="str">
        <f>IFERROR(VLOOKUP($A134,'②利用者名簿'!$A:$E,3,0),"")</f>
        <v/>
      </c>
      <c r="D134" s="43"/>
      <c r="E134" s="43"/>
      <c r="F134" s="43"/>
      <c r="G134" s="48" t="str">
        <f t="shared" si="14"/>
        <v>//</v>
      </c>
      <c r="H134" s="51"/>
      <c r="I134" s="51"/>
      <c r="J134" s="54" t="str">
        <f t="shared" si="15"/>
        <v/>
      </c>
      <c r="K134" s="56"/>
      <c r="L134" s="43"/>
      <c r="N134" s="58" t="str">
        <f>IFERROR(VLOOKUP($A134,'②利用者名簿'!$A:$E,5,0),"")</f>
        <v/>
      </c>
      <c r="O134" s="59" t="str">
        <f>IFERROR(2*'①団体情報'!$B$5*'③入力シート'!J134,"")</f>
        <v/>
      </c>
      <c r="P134" s="59" t="str">
        <f>IFERROR(N134*'③入力シート'!J134,"")</f>
        <v/>
      </c>
      <c r="Q134" s="60" t="str">
        <f t="shared" si="16"/>
        <v>..</v>
      </c>
      <c r="R134" s="61" t="str">
        <f t="shared" si="17"/>
        <v/>
      </c>
      <c r="S134" s="61" t="str">
        <f t="shared" si="18"/>
        <v/>
      </c>
      <c r="T134" s="62" t="str">
        <f t="shared" si="19"/>
        <v/>
      </c>
      <c r="U134" s="58" t="str">
        <f t="shared" si="20"/>
        <v/>
      </c>
    </row>
    <row r="135" spans="1:21" ht="15.95" customHeight="1">
      <c r="A135" s="43"/>
      <c r="B135" s="46" t="str">
        <f>IFERROR(VLOOKUP($A135,'②利用者名簿'!$A:$E,2,0),"")</f>
        <v/>
      </c>
      <c r="C135" s="48" t="str">
        <f>IFERROR(VLOOKUP($A135,'②利用者名簿'!$A:$E,3,0),"")</f>
        <v/>
      </c>
      <c r="D135" s="43"/>
      <c r="E135" s="43"/>
      <c r="F135" s="43"/>
      <c r="G135" s="48" t="str">
        <f t="shared" si="14"/>
        <v>//</v>
      </c>
      <c r="H135" s="51"/>
      <c r="I135" s="51"/>
      <c r="J135" s="54" t="str">
        <f t="shared" si="15"/>
        <v/>
      </c>
      <c r="K135" s="56"/>
      <c r="L135" s="43"/>
      <c r="N135" s="58" t="str">
        <f>IFERROR(VLOOKUP($A135,'②利用者名簿'!$A:$E,5,0),"")</f>
        <v/>
      </c>
      <c r="O135" s="59" t="str">
        <f>IFERROR(2*'①団体情報'!$B$5*'③入力シート'!J135,"")</f>
        <v/>
      </c>
      <c r="P135" s="59" t="str">
        <f>IFERROR(N135*'③入力シート'!J135,"")</f>
        <v/>
      </c>
      <c r="Q135" s="60" t="str">
        <f t="shared" si="16"/>
        <v>..</v>
      </c>
      <c r="R135" s="61" t="str">
        <f t="shared" si="17"/>
        <v/>
      </c>
      <c r="S135" s="61" t="str">
        <f t="shared" si="18"/>
        <v/>
      </c>
      <c r="T135" s="62" t="str">
        <f t="shared" si="19"/>
        <v/>
      </c>
      <c r="U135" s="58" t="str">
        <f t="shared" si="20"/>
        <v/>
      </c>
    </row>
    <row r="136" spans="1:21" ht="15.95" customHeight="1">
      <c r="A136" s="43"/>
      <c r="B136" s="46" t="str">
        <f>IFERROR(VLOOKUP($A136,'②利用者名簿'!$A:$E,2,0),"")</f>
        <v/>
      </c>
      <c r="C136" s="48" t="str">
        <f>IFERROR(VLOOKUP($A136,'②利用者名簿'!$A:$E,3,0),"")</f>
        <v/>
      </c>
      <c r="D136" s="43"/>
      <c r="E136" s="43"/>
      <c r="F136" s="43"/>
      <c r="G136" s="48" t="str">
        <f t="shared" si="14"/>
        <v>//</v>
      </c>
      <c r="H136" s="51"/>
      <c r="I136" s="51"/>
      <c r="J136" s="54" t="str">
        <f t="shared" si="15"/>
        <v/>
      </c>
      <c r="K136" s="56"/>
      <c r="L136" s="43"/>
      <c r="N136" s="58" t="str">
        <f>IFERROR(VLOOKUP($A136,'②利用者名簿'!$A:$E,5,0),"")</f>
        <v/>
      </c>
      <c r="O136" s="59" t="str">
        <f>IFERROR(2*'①団体情報'!$B$5*'③入力シート'!J136,"")</f>
        <v/>
      </c>
      <c r="P136" s="59" t="str">
        <f>IFERROR(N136*'③入力シート'!J136,"")</f>
        <v/>
      </c>
      <c r="Q136" s="60" t="str">
        <f t="shared" si="16"/>
        <v>..</v>
      </c>
      <c r="R136" s="61" t="str">
        <f t="shared" si="17"/>
        <v/>
      </c>
      <c r="S136" s="61" t="str">
        <f t="shared" si="18"/>
        <v/>
      </c>
      <c r="T136" s="62" t="str">
        <f t="shared" si="19"/>
        <v/>
      </c>
      <c r="U136" s="58" t="str">
        <f t="shared" si="20"/>
        <v/>
      </c>
    </row>
    <row r="137" spans="1:21" ht="15.95" customHeight="1">
      <c r="A137" s="43"/>
      <c r="B137" s="46" t="str">
        <f>IFERROR(VLOOKUP($A137,'②利用者名簿'!$A:$E,2,0),"")</f>
        <v/>
      </c>
      <c r="C137" s="48" t="str">
        <f>IFERROR(VLOOKUP($A137,'②利用者名簿'!$A:$E,3,0),"")</f>
        <v/>
      </c>
      <c r="D137" s="43"/>
      <c r="E137" s="43"/>
      <c r="F137" s="43"/>
      <c r="G137" s="48" t="str">
        <f t="shared" si="14"/>
        <v>//</v>
      </c>
      <c r="H137" s="51"/>
      <c r="I137" s="51"/>
      <c r="J137" s="54" t="str">
        <f t="shared" si="15"/>
        <v/>
      </c>
      <c r="K137" s="56"/>
      <c r="L137" s="43"/>
      <c r="N137" s="58" t="str">
        <f>IFERROR(VLOOKUP($A137,'②利用者名簿'!$A:$E,5,0),"")</f>
        <v/>
      </c>
      <c r="O137" s="59" t="str">
        <f>IFERROR(2*'①団体情報'!$B$5*'③入力シート'!J137,"")</f>
        <v/>
      </c>
      <c r="P137" s="59" t="str">
        <f>IFERROR(N137*'③入力シート'!J137,"")</f>
        <v/>
      </c>
      <c r="Q137" s="60" t="str">
        <f t="shared" si="16"/>
        <v>..</v>
      </c>
      <c r="R137" s="61" t="str">
        <f t="shared" si="17"/>
        <v/>
      </c>
      <c r="S137" s="61" t="str">
        <f t="shared" si="18"/>
        <v/>
      </c>
      <c r="T137" s="62" t="str">
        <f t="shared" si="19"/>
        <v/>
      </c>
      <c r="U137" s="58" t="str">
        <f t="shared" si="20"/>
        <v/>
      </c>
    </row>
    <row r="138" spans="1:21" ht="15.95" customHeight="1">
      <c r="A138" s="43"/>
      <c r="B138" s="46" t="str">
        <f>IFERROR(VLOOKUP($A138,'②利用者名簿'!$A:$E,2,0),"")</f>
        <v/>
      </c>
      <c r="C138" s="48" t="str">
        <f>IFERROR(VLOOKUP($A138,'②利用者名簿'!$A:$E,3,0),"")</f>
        <v/>
      </c>
      <c r="D138" s="43"/>
      <c r="E138" s="43"/>
      <c r="F138" s="43"/>
      <c r="G138" s="48" t="str">
        <f t="shared" si="14"/>
        <v>//</v>
      </c>
      <c r="H138" s="51"/>
      <c r="I138" s="51"/>
      <c r="J138" s="54" t="str">
        <f t="shared" si="15"/>
        <v/>
      </c>
      <c r="K138" s="56"/>
      <c r="L138" s="43"/>
      <c r="N138" s="58" t="str">
        <f>IFERROR(VLOOKUP($A138,'②利用者名簿'!$A:$E,5,0),"")</f>
        <v/>
      </c>
      <c r="O138" s="59" t="str">
        <f>IFERROR(2*'①団体情報'!$B$5*'③入力シート'!J138,"")</f>
        <v/>
      </c>
      <c r="P138" s="59" t="str">
        <f>IFERROR(N138*'③入力シート'!J138,"")</f>
        <v/>
      </c>
      <c r="Q138" s="60" t="str">
        <f t="shared" si="16"/>
        <v>..</v>
      </c>
      <c r="R138" s="61" t="str">
        <f t="shared" si="17"/>
        <v/>
      </c>
      <c r="S138" s="61" t="str">
        <f t="shared" si="18"/>
        <v/>
      </c>
      <c r="T138" s="62" t="str">
        <f t="shared" si="19"/>
        <v/>
      </c>
      <c r="U138" s="58" t="str">
        <f t="shared" si="20"/>
        <v/>
      </c>
    </row>
    <row r="139" spans="1:21" ht="15.95" customHeight="1">
      <c r="A139" s="43"/>
      <c r="B139" s="46" t="str">
        <f>IFERROR(VLOOKUP($A139,'②利用者名簿'!$A:$E,2,0),"")</f>
        <v/>
      </c>
      <c r="C139" s="48" t="str">
        <f>IFERROR(VLOOKUP($A139,'②利用者名簿'!$A:$E,3,0),"")</f>
        <v/>
      </c>
      <c r="D139" s="43"/>
      <c r="E139" s="43"/>
      <c r="F139" s="43"/>
      <c r="G139" s="48" t="str">
        <f t="shared" si="14"/>
        <v>//</v>
      </c>
      <c r="H139" s="51"/>
      <c r="I139" s="51"/>
      <c r="J139" s="54" t="str">
        <f t="shared" si="15"/>
        <v/>
      </c>
      <c r="K139" s="56"/>
      <c r="L139" s="43"/>
      <c r="N139" s="58" t="str">
        <f>IFERROR(VLOOKUP($A139,'②利用者名簿'!$A:$E,5,0),"")</f>
        <v/>
      </c>
      <c r="O139" s="59" t="str">
        <f>IFERROR(2*'①団体情報'!$B$5*'③入力シート'!J139,"")</f>
        <v/>
      </c>
      <c r="P139" s="59" t="str">
        <f>IFERROR(N139*'③入力シート'!J139,"")</f>
        <v/>
      </c>
      <c r="Q139" s="60" t="str">
        <f t="shared" si="16"/>
        <v>..</v>
      </c>
      <c r="R139" s="61" t="str">
        <f t="shared" si="17"/>
        <v/>
      </c>
      <c r="S139" s="61" t="str">
        <f t="shared" si="18"/>
        <v/>
      </c>
      <c r="T139" s="62" t="str">
        <f t="shared" si="19"/>
        <v/>
      </c>
      <c r="U139" s="58" t="str">
        <f t="shared" si="20"/>
        <v/>
      </c>
    </row>
    <row r="140" spans="1:21" ht="15.95" customHeight="1">
      <c r="A140" s="43"/>
      <c r="B140" s="46" t="str">
        <f>IFERROR(VLOOKUP($A140,'②利用者名簿'!$A:$E,2,0),"")</f>
        <v/>
      </c>
      <c r="C140" s="48" t="str">
        <f>IFERROR(VLOOKUP($A140,'②利用者名簿'!$A:$E,3,0),"")</f>
        <v/>
      </c>
      <c r="D140" s="43"/>
      <c r="E140" s="43"/>
      <c r="F140" s="43"/>
      <c r="G140" s="48" t="str">
        <f t="shared" si="14"/>
        <v>//</v>
      </c>
      <c r="H140" s="51"/>
      <c r="I140" s="51"/>
      <c r="J140" s="54" t="str">
        <f t="shared" si="15"/>
        <v/>
      </c>
      <c r="K140" s="56"/>
      <c r="L140" s="43"/>
      <c r="N140" s="58" t="str">
        <f>IFERROR(VLOOKUP($A140,'②利用者名簿'!$A:$E,5,0),"")</f>
        <v/>
      </c>
      <c r="O140" s="59" t="str">
        <f>IFERROR(2*'①団体情報'!$B$5*'③入力シート'!J140,"")</f>
        <v/>
      </c>
      <c r="P140" s="59" t="str">
        <f>IFERROR(N140*'③入力シート'!J140,"")</f>
        <v/>
      </c>
      <c r="Q140" s="60" t="str">
        <f t="shared" si="16"/>
        <v>..</v>
      </c>
      <c r="R140" s="61" t="str">
        <f t="shared" si="17"/>
        <v/>
      </c>
      <c r="S140" s="61" t="str">
        <f t="shared" si="18"/>
        <v/>
      </c>
      <c r="T140" s="62" t="str">
        <f t="shared" si="19"/>
        <v/>
      </c>
      <c r="U140" s="58" t="str">
        <f t="shared" si="20"/>
        <v/>
      </c>
    </row>
    <row r="141" spans="1:21" ht="15.95" customHeight="1">
      <c r="A141" s="43"/>
      <c r="B141" s="46" t="str">
        <f>IFERROR(VLOOKUP($A141,'②利用者名簿'!$A:$E,2,0),"")</f>
        <v/>
      </c>
      <c r="C141" s="48" t="str">
        <f>IFERROR(VLOOKUP($A141,'②利用者名簿'!$A:$E,3,0),"")</f>
        <v/>
      </c>
      <c r="D141" s="43"/>
      <c r="E141" s="43"/>
      <c r="F141" s="43"/>
      <c r="G141" s="48" t="str">
        <f t="shared" si="14"/>
        <v>//</v>
      </c>
      <c r="H141" s="51"/>
      <c r="I141" s="51"/>
      <c r="J141" s="54" t="str">
        <f t="shared" si="15"/>
        <v/>
      </c>
      <c r="K141" s="56"/>
      <c r="L141" s="43"/>
      <c r="N141" s="58" t="str">
        <f>IFERROR(VLOOKUP($A141,'②利用者名簿'!$A:$E,5,0),"")</f>
        <v/>
      </c>
      <c r="O141" s="59" t="str">
        <f>IFERROR(2*'①団体情報'!$B$5*'③入力シート'!J141,"")</f>
        <v/>
      </c>
      <c r="P141" s="59" t="str">
        <f>IFERROR(N141*'③入力シート'!J141,"")</f>
        <v/>
      </c>
      <c r="Q141" s="60" t="str">
        <f t="shared" si="16"/>
        <v>..</v>
      </c>
      <c r="R141" s="61" t="str">
        <f t="shared" si="17"/>
        <v/>
      </c>
      <c r="S141" s="61" t="str">
        <f t="shared" si="18"/>
        <v/>
      </c>
      <c r="T141" s="62" t="str">
        <f t="shared" si="19"/>
        <v/>
      </c>
      <c r="U141" s="58" t="str">
        <f t="shared" si="20"/>
        <v/>
      </c>
    </row>
    <row r="142" spans="1:21" ht="15.95" customHeight="1">
      <c r="A142" s="43"/>
      <c r="B142" s="46" t="str">
        <f>IFERROR(VLOOKUP($A142,'②利用者名簿'!$A:$E,2,0),"")</f>
        <v/>
      </c>
      <c r="C142" s="48" t="str">
        <f>IFERROR(VLOOKUP($A142,'②利用者名簿'!$A:$E,3,0),"")</f>
        <v/>
      </c>
      <c r="D142" s="43"/>
      <c r="E142" s="43"/>
      <c r="F142" s="43"/>
      <c r="G142" s="48" t="str">
        <f t="shared" si="14"/>
        <v>//</v>
      </c>
      <c r="H142" s="51"/>
      <c r="I142" s="51"/>
      <c r="J142" s="54" t="str">
        <f t="shared" si="15"/>
        <v/>
      </c>
      <c r="K142" s="56"/>
      <c r="L142" s="43"/>
      <c r="N142" s="58" t="str">
        <f>IFERROR(VLOOKUP($A142,'②利用者名簿'!$A:$E,5,0),"")</f>
        <v/>
      </c>
      <c r="O142" s="59" t="str">
        <f>IFERROR(2*'①団体情報'!$B$5*'③入力シート'!J142,"")</f>
        <v/>
      </c>
      <c r="P142" s="59" t="str">
        <f>IFERROR(N142*'③入力シート'!J142,"")</f>
        <v/>
      </c>
      <c r="Q142" s="60" t="str">
        <f t="shared" si="16"/>
        <v>..</v>
      </c>
      <c r="R142" s="61" t="str">
        <f t="shared" si="17"/>
        <v/>
      </c>
      <c r="S142" s="61" t="str">
        <f t="shared" si="18"/>
        <v/>
      </c>
      <c r="T142" s="62" t="str">
        <f t="shared" si="19"/>
        <v/>
      </c>
      <c r="U142" s="58" t="str">
        <f t="shared" si="20"/>
        <v/>
      </c>
    </row>
    <row r="143" spans="1:21" ht="15.95" customHeight="1">
      <c r="A143" s="43"/>
      <c r="B143" s="46" t="str">
        <f>IFERROR(VLOOKUP($A143,'②利用者名簿'!$A:$E,2,0),"")</f>
        <v/>
      </c>
      <c r="C143" s="48" t="str">
        <f>IFERROR(VLOOKUP($A143,'②利用者名簿'!$A:$E,3,0),"")</f>
        <v/>
      </c>
      <c r="D143" s="43"/>
      <c r="E143" s="43"/>
      <c r="F143" s="43"/>
      <c r="G143" s="48" t="str">
        <f t="shared" si="14"/>
        <v>//</v>
      </c>
      <c r="H143" s="51"/>
      <c r="I143" s="51"/>
      <c r="J143" s="54" t="str">
        <f t="shared" si="15"/>
        <v/>
      </c>
      <c r="K143" s="56"/>
      <c r="L143" s="43"/>
      <c r="N143" s="58" t="str">
        <f>IFERROR(VLOOKUP($A143,'②利用者名簿'!$A:$E,5,0),"")</f>
        <v/>
      </c>
      <c r="O143" s="59" t="str">
        <f>IFERROR(2*'①団体情報'!$B$5*'③入力シート'!J143,"")</f>
        <v/>
      </c>
      <c r="P143" s="59" t="str">
        <f>IFERROR(N143*'③入力シート'!J143,"")</f>
        <v/>
      </c>
      <c r="Q143" s="60" t="str">
        <f t="shared" si="16"/>
        <v>..</v>
      </c>
      <c r="R143" s="61" t="str">
        <f t="shared" si="17"/>
        <v/>
      </c>
      <c r="S143" s="61" t="str">
        <f t="shared" si="18"/>
        <v/>
      </c>
      <c r="T143" s="62" t="str">
        <f t="shared" si="19"/>
        <v/>
      </c>
      <c r="U143" s="58" t="str">
        <f t="shared" si="20"/>
        <v/>
      </c>
    </row>
    <row r="144" spans="1:21" ht="15.95" customHeight="1">
      <c r="A144" s="43"/>
      <c r="B144" s="46" t="str">
        <f>IFERROR(VLOOKUP($A144,'②利用者名簿'!$A:$E,2,0),"")</f>
        <v/>
      </c>
      <c r="C144" s="48" t="str">
        <f>IFERROR(VLOOKUP($A144,'②利用者名簿'!$A:$E,3,0),"")</f>
        <v/>
      </c>
      <c r="D144" s="43"/>
      <c r="E144" s="43"/>
      <c r="F144" s="43"/>
      <c r="G144" s="48" t="str">
        <f t="shared" si="14"/>
        <v>//</v>
      </c>
      <c r="H144" s="51"/>
      <c r="I144" s="51"/>
      <c r="J144" s="54" t="str">
        <f t="shared" si="15"/>
        <v/>
      </c>
      <c r="K144" s="56"/>
      <c r="L144" s="43"/>
      <c r="N144" s="58" t="str">
        <f>IFERROR(VLOOKUP($A144,'②利用者名簿'!$A:$E,5,0),"")</f>
        <v/>
      </c>
      <c r="O144" s="59" t="str">
        <f>IFERROR(2*'①団体情報'!$B$5*'③入力シート'!J144,"")</f>
        <v/>
      </c>
      <c r="P144" s="59" t="str">
        <f>IFERROR(N144*'③入力シート'!J144,"")</f>
        <v/>
      </c>
      <c r="Q144" s="60" t="str">
        <f t="shared" si="16"/>
        <v>..</v>
      </c>
      <c r="R144" s="61" t="str">
        <f t="shared" si="17"/>
        <v/>
      </c>
      <c r="S144" s="61" t="str">
        <f t="shared" si="18"/>
        <v/>
      </c>
      <c r="T144" s="62" t="str">
        <f t="shared" si="19"/>
        <v/>
      </c>
      <c r="U144" s="58" t="str">
        <f t="shared" si="20"/>
        <v/>
      </c>
    </row>
    <row r="145" spans="1:21" ht="15.95" customHeight="1">
      <c r="A145" s="43"/>
      <c r="B145" s="46" t="str">
        <f>IFERROR(VLOOKUP($A145,'②利用者名簿'!$A:$E,2,0),"")</f>
        <v/>
      </c>
      <c r="C145" s="48" t="str">
        <f>IFERROR(VLOOKUP($A145,'②利用者名簿'!$A:$E,3,0),"")</f>
        <v/>
      </c>
      <c r="D145" s="43"/>
      <c r="E145" s="43"/>
      <c r="F145" s="43"/>
      <c r="G145" s="48" t="str">
        <f t="shared" si="14"/>
        <v>//</v>
      </c>
      <c r="H145" s="51"/>
      <c r="I145" s="51"/>
      <c r="J145" s="54" t="str">
        <f t="shared" si="15"/>
        <v/>
      </c>
      <c r="K145" s="56"/>
      <c r="L145" s="43"/>
      <c r="N145" s="58" t="str">
        <f>IFERROR(VLOOKUP($A145,'②利用者名簿'!$A:$E,5,0),"")</f>
        <v/>
      </c>
      <c r="O145" s="59" t="str">
        <f>IFERROR(2*'①団体情報'!$B$5*'③入力シート'!J145,"")</f>
        <v/>
      </c>
      <c r="P145" s="59" t="str">
        <f>IFERROR(N145*'③入力シート'!J145,"")</f>
        <v/>
      </c>
      <c r="Q145" s="60" t="str">
        <f t="shared" si="16"/>
        <v>..</v>
      </c>
      <c r="R145" s="61" t="str">
        <f t="shared" si="17"/>
        <v/>
      </c>
      <c r="S145" s="61" t="str">
        <f t="shared" si="18"/>
        <v/>
      </c>
      <c r="T145" s="62" t="str">
        <f t="shared" si="19"/>
        <v/>
      </c>
      <c r="U145" s="58" t="str">
        <f t="shared" si="20"/>
        <v/>
      </c>
    </row>
    <row r="146" spans="1:21" ht="15.95" customHeight="1">
      <c r="A146" s="43"/>
      <c r="B146" s="46" t="str">
        <f>IFERROR(VLOOKUP($A146,'②利用者名簿'!$A:$E,2,0),"")</f>
        <v/>
      </c>
      <c r="C146" s="48" t="str">
        <f>IFERROR(VLOOKUP($A146,'②利用者名簿'!$A:$E,3,0),"")</f>
        <v/>
      </c>
      <c r="D146" s="43"/>
      <c r="E146" s="43"/>
      <c r="F146" s="43"/>
      <c r="G146" s="48" t="str">
        <f t="shared" si="14"/>
        <v>//</v>
      </c>
      <c r="H146" s="51"/>
      <c r="I146" s="51"/>
      <c r="J146" s="54" t="str">
        <f t="shared" si="15"/>
        <v/>
      </c>
      <c r="K146" s="56"/>
      <c r="L146" s="43"/>
      <c r="N146" s="58" t="str">
        <f>IFERROR(VLOOKUP($A146,'②利用者名簿'!$A:$E,5,0),"")</f>
        <v/>
      </c>
      <c r="O146" s="59" t="str">
        <f>IFERROR(2*'①団体情報'!$B$5*'③入力シート'!J146,"")</f>
        <v/>
      </c>
      <c r="P146" s="59" t="str">
        <f>IFERROR(N146*'③入力シート'!J146,"")</f>
        <v/>
      </c>
      <c r="Q146" s="60" t="str">
        <f t="shared" si="16"/>
        <v>..</v>
      </c>
      <c r="R146" s="61" t="str">
        <f t="shared" si="17"/>
        <v/>
      </c>
      <c r="S146" s="61" t="str">
        <f t="shared" si="18"/>
        <v/>
      </c>
      <c r="T146" s="62" t="str">
        <f t="shared" si="19"/>
        <v/>
      </c>
      <c r="U146" s="58" t="str">
        <f t="shared" si="20"/>
        <v/>
      </c>
    </row>
    <row r="147" spans="1:21" ht="15.95" customHeight="1">
      <c r="A147" s="43"/>
      <c r="B147" s="46" t="str">
        <f>IFERROR(VLOOKUP($A147,'②利用者名簿'!$A:$E,2,0),"")</f>
        <v/>
      </c>
      <c r="C147" s="48" t="str">
        <f>IFERROR(VLOOKUP($A147,'②利用者名簿'!$A:$E,3,0),"")</f>
        <v/>
      </c>
      <c r="D147" s="43"/>
      <c r="E147" s="43"/>
      <c r="F147" s="43"/>
      <c r="G147" s="48" t="str">
        <f t="shared" si="14"/>
        <v>//</v>
      </c>
      <c r="H147" s="51"/>
      <c r="I147" s="51"/>
      <c r="J147" s="54" t="str">
        <f t="shared" si="15"/>
        <v/>
      </c>
      <c r="K147" s="56"/>
      <c r="L147" s="43"/>
      <c r="N147" s="58" t="str">
        <f>IFERROR(VLOOKUP($A147,'②利用者名簿'!$A:$E,5,0),"")</f>
        <v/>
      </c>
      <c r="O147" s="59" t="str">
        <f>IFERROR(2*'①団体情報'!$B$5*'③入力シート'!J147,"")</f>
        <v/>
      </c>
      <c r="P147" s="59" t="str">
        <f>IFERROR(N147*'③入力シート'!J147,"")</f>
        <v/>
      </c>
      <c r="Q147" s="60" t="str">
        <f t="shared" si="16"/>
        <v>..</v>
      </c>
      <c r="R147" s="61" t="str">
        <f t="shared" si="17"/>
        <v/>
      </c>
      <c r="S147" s="61" t="str">
        <f t="shared" si="18"/>
        <v/>
      </c>
      <c r="T147" s="62" t="str">
        <f t="shared" si="19"/>
        <v/>
      </c>
      <c r="U147" s="58" t="str">
        <f t="shared" si="20"/>
        <v/>
      </c>
    </row>
    <row r="148" spans="1:21" ht="15.95" customHeight="1">
      <c r="A148" s="43"/>
      <c r="B148" s="46" t="str">
        <f>IFERROR(VLOOKUP($A148,'②利用者名簿'!$A:$E,2,0),"")</f>
        <v/>
      </c>
      <c r="C148" s="48" t="str">
        <f>IFERROR(VLOOKUP($A148,'②利用者名簿'!$A:$E,3,0),"")</f>
        <v/>
      </c>
      <c r="D148" s="43"/>
      <c r="E148" s="43"/>
      <c r="F148" s="43"/>
      <c r="G148" s="48" t="str">
        <f t="shared" si="14"/>
        <v>//</v>
      </c>
      <c r="H148" s="51"/>
      <c r="I148" s="51"/>
      <c r="J148" s="54" t="str">
        <f t="shared" si="15"/>
        <v/>
      </c>
      <c r="K148" s="56"/>
      <c r="L148" s="43"/>
      <c r="N148" s="58" t="str">
        <f>IFERROR(VLOOKUP($A148,'②利用者名簿'!$A:$E,5,0),"")</f>
        <v/>
      </c>
      <c r="O148" s="59" t="str">
        <f>IFERROR(2*'①団体情報'!$B$5*'③入力シート'!J148,"")</f>
        <v/>
      </c>
      <c r="P148" s="59" t="str">
        <f>IFERROR(N148*'③入力シート'!J148,"")</f>
        <v/>
      </c>
      <c r="Q148" s="60" t="str">
        <f t="shared" si="16"/>
        <v>..</v>
      </c>
      <c r="R148" s="61" t="str">
        <f t="shared" si="17"/>
        <v/>
      </c>
      <c r="S148" s="61" t="str">
        <f t="shared" si="18"/>
        <v/>
      </c>
      <c r="T148" s="62" t="str">
        <f t="shared" si="19"/>
        <v/>
      </c>
      <c r="U148" s="58" t="str">
        <f t="shared" si="20"/>
        <v/>
      </c>
    </row>
    <row r="149" spans="1:21" ht="15.95" customHeight="1">
      <c r="A149" s="43"/>
      <c r="B149" s="46" t="str">
        <f>IFERROR(VLOOKUP($A149,'②利用者名簿'!$A:$E,2,0),"")</f>
        <v/>
      </c>
      <c r="C149" s="48" t="str">
        <f>IFERROR(VLOOKUP($A149,'②利用者名簿'!$A:$E,3,0),"")</f>
        <v/>
      </c>
      <c r="D149" s="43"/>
      <c r="E149" s="43"/>
      <c r="F149" s="43"/>
      <c r="G149" s="48" t="str">
        <f t="shared" si="14"/>
        <v>//</v>
      </c>
      <c r="H149" s="51"/>
      <c r="I149" s="51"/>
      <c r="J149" s="54" t="str">
        <f t="shared" si="15"/>
        <v/>
      </c>
      <c r="K149" s="56"/>
      <c r="L149" s="43"/>
      <c r="N149" s="58" t="str">
        <f>IFERROR(VLOOKUP($A149,'②利用者名簿'!$A:$E,5,0),"")</f>
        <v/>
      </c>
      <c r="O149" s="59" t="str">
        <f>IFERROR(2*'①団体情報'!$B$5*'③入力シート'!J149,"")</f>
        <v/>
      </c>
      <c r="P149" s="59" t="str">
        <f>IFERROR(N149*'③入力シート'!J149,"")</f>
        <v/>
      </c>
      <c r="Q149" s="60" t="str">
        <f t="shared" si="16"/>
        <v>..</v>
      </c>
      <c r="R149" s="61" t="str">
        <f t="shared" si="17"/>
        <v/>
      </c>
      <c r="S149" s="61" t="str">
        <f t="shared" si="18"/>
        <v/>
      </c>
      <c r="T149" s="62" t="str">
        <f t="shared" si="19"/>
        <v/>
      </c>
      <c r="U149" s="58" t="str">
        <f t="shared" si="20"/>
        <v/>
      </c>
    </row>
    <row r="150" spans="1:21" ht="15.95" customHeight="1">
      <c r="A150" s="43"/>
      <c r="B150" s="46" t="str">
        <f>IFERROR(VLOOKUP($A150,'②利用者名簿'!$A:$E,2,0),"")</f>
        <v/>
      </c>
      <c r="C150" s="48" t="str">
        <f>IFERROR(VLOOKUP($A150,'②利用者名簿'!$A:$E,3,0),"")</f>
        <v/>
      </c>
      <c r="D150" s="43"/>
      <c r="E150" s="43"/>
      <c r="F150" s="43"/>
      <c r="G150" s="48" t="str">
        <f t="shared" si="14"/>
        <v>//</v>
      </c>
      <c r="H150" s="51"/>
      <c r="I150" s="51"/>
      <c r="J150" s="54" t="str">
        <f t="shared" si="15"/>
        <v/>
      </c>
      <c r="K150" s="56"/>
      <c r="L150" s="43"/>
      <c r="N150" s="58" t="str">
        <f>IFERROR(VLOOKUP($A150,'②利用者名簿'!$A:$E,5,0),"")</f>
        <v/>
      </c>
      <c r="O150" s="59" t="str">
        <f>IFERROR(2*'①団体情報'!$B$5*'③入力シート'!J150,"")</f>
        <v/>
      </c>
      <c r="P150" s="59" t="str">
        <f>IFERROR(N150*'③入力シート'!J150,"")</f>
        <v/>
      </c>
      <c r="Q150" s="60" t="str">
        <f t="shared" si="16"/>
        <v>..</v>
      </c>
      <c r="R150" s="61" t="str">
        <f t="shared" si="17"/>
        <v/>
      </c>
      <c r="S150" s="61" t="str">
        <f t="shared" si="18"/>
        <v/>
      </c>
      <c r="T150" s="62" t="str">
        <f t="shared" si="19"/>
        <v/>
      </c>
      <c r="U150" s="58" t="str">
        <f t="shared" si="20"/>
        <v/>
      </c>
    </row>
    <row r="151" spans="1:21" ht="15.95" customHeight="1">
      <c r="A151" s="43"/>
      <c r="B151" s="46" t="str">
        <f>IFERROR(VLOOKUP($A151,'②利用者名簿'!$A:$E,2,0),"")</f>
        <v/>
      </c>
      <c r="C151" s="48" t="str">
        <f>IFERROR(VLOOKUP($A151,'②利用者名簿'!$A:$E,3,0),"")</f>
        <v/>
      </c>
      <c r="D151" s="43"/>
      <c r="E151" s="43"/>
      <c r="F151" s="43"/>
      <c r="G151" s="48" t="str">
        <f t="shared" si="14"/>
        <v>//</v>
      </c>
      <c r="H151" s="51"/>
      <c r="I151" s="51"/>
      <c r="J151" s="54" t="str">
        <f t="shared" si="15"/>
        <v/>
      </c>
      <c r="K151" s="56"/>
      <c r="L151" s="43"/>
      <c r="N151" s="58" t="str">
        <f>IFERROR(VLOOKUP($A151,'②利用者名簿'!$A:$E,5,0),"")</f>
        <v/>
      </c>
      <c r="O151" s="59" t="str">
        <f>IFERROR(2*'①団体情報'!$B$5*'③入力シート'!J151,"")</f>
        <v/>
      </c>
      <c r="P151" s="59" t="str">
        <f>IFERROR(N151*'③入力シート'!J151,"")</f>
        <v/>
      </c>
      <c r="Q151" s="60" t="str">
        <f t="shared" si="16"/>
        <v>..</v>
      </c>
      <c r="R151" s="61" t="str">
        <f t="shared" si="17"/>
        <v/>
      </c>
      <c r="S151" s="61" t="str">
        <f t="shared" si="18"/>
        <v/>
      </c>
      <c r="T151" s="62" t="str">
        <f t="shared" si="19"/>
        <v/>
      </c>
      <c r="U151" s="58" t="str">
        <f t="shared" si="20"/>
        <v/>
      </c>
    </row>
    <row r="152" spans="1:21" ht="15.95" customHeight="1">
      <c r="A152" s="43"/>
      <c r="B152" s="46" t="str">
        <f>IFERROR(VLOOKUP($A152,'②利用者名簿'!$A:$E,2,0),"")</f>
        <v/>
      </c>
      <c r="C152" s="48" t="str">
        <f>IFERROR(VLOOKUP($A152,'②利用者名簿'!$A:$E,3,0),"")</f>
        <v/>
      </c>
      <c r="D152" s="43"/>
      <c r="E152" s="43"/>
      <c r="F152" s="43"/>
      <c r="G152" s="48" t="str">
        <f t="shared" si="14"/>
        <v>//</v>
      </c>
      <c r="H152" s="51"/>
      <c r="I152" s="51"/>
      <c r="J152" s="54" t="str">
        <f t="shared" si="15"/>
        <v/>
      </c>
      <c r="K152" s="56"/>
      <c r="L152" s="43"/>
      <c r="N152" s="58" t="str">
        <f>IFERROR(VLOOKUP($A152,'②利用者名簿'!$A:$E,5,0),"")</f>
        <v/>
      </c>
      <c r="O152" s="59" t="str">
        <f>IFERROR(2*'①団体情報'!$B$5*'③入力シート'!J152,"")</f>
        <v/>
      </c>
      <c r="P152" s="59" t="str">
        <f>IFERROR(N152*'③入力シート'!J152,"")</f>
        <v/>
      </c>
      <c r="Q152" s="60" t="str">
        <f t="shared" si="16"/>
        <v>..</v>
      </c>
      <c r="R152" s="61" t="str">
        <f t="shared" si="17"/>
        <v/>
      </c>
      <c r="S152" s="61" t="str">
        <f t="shared" si="18"/>
        <v/>
      </c>
      <c r="T152" s="62" t="str">
        <f t="shared" si="19"/>
        <v/>
      </c>
      <c r="U152" s="58" t="str">
        <f t="shared" si="20"/>
        <v/>
      </c>
    </row>
    <row r="153" spans="1:21" ht="15.95" customHeight="1">
      <c r="A153" s="43"/>
      <c r="B153" s="46" t="str">
        <f>IFERROR(VLOOKUP($A153,'②利用者名簿'!$A:$E,2,0),"")</f>
        <v/>
      </c>
      <c r="C153" s="48" t="str">
        <f>IFERROR(VLOOKUP($A153,'②利用者名簿'!$A:$E,3,0),"")</f>
        <v/>
      </c>
      <c r="D153" s="43"/>
      <c r="E153" s="43"/>
      <c r="F153" s="43"/>
      <c r="G153" s="48" t="str">
        <f t="shared" si="14"/>
        <v>//</v>
      </c>
      <c r="H153" s="51"/>
      <c r="I153" s="51"/>
      <c r="J153" s="54" t="str">
        <f t="shared" si="15"/>
        <v/>
      </c>
      <c r="K153" s="56"/>
      <c r="L153" s="43"/>
      <c r="N153" s="58" t="str">
        <f>IFERROR(VLOOKUP($A153,'②利用者名簿'!$A:$E,5,0),"")</f>
        <v/>
      </c>
      <c r="O153" s="59" t="str">
        <f>IFERROR(2*'①団体情報'!$B$5*'③入力シート'!J153,"")</f>
        <v/>
      </c>
      <c r="P153" s="59" t="str">
        <f>IFERROR(N153*'③入力シート'!J153,"")</f>
        <v/>
      </c>
      <c r="Q153" s="60" t="str">
        <f t="shared" si="16"/>
        <v>..</v>
      </c>
      <c r="R153" s="61" t="str">
        <f t="shared" si="17"/>
        <v/>
      </c>
      <c r="S153" s="61" t="str">
        <f t="shared" si="18"/>
        <v/>
      </c>
      <c r="T153" s="62" t="str">
        <f t="shared" si="19"/>
        <v/>
      </c>
      <c r="U153" s="58" t="str">
        <f t="shared" si="20"/>
        <v/>
      </c>
    </row>
    <row r="154" spans="1:21" ht="15.95" customHeight="1">
      <c r="A154" s="43"/>
      <c r="B154" s="46" t="str">
        <f>IFERROR(VLOOKUP($A154,'②利用者名簿'!$A:$E,2,0),"")</f>
        <v/>
      </c>
      <c r="C154" s="48" t="str">
        <f>IFERROR(VLOOKUP($A154,'②利用者名簿'!$A:$E,3,0),"")</f>
        <v/>
      </c>
      <c r="D154" s="43"/>
      <c r="E154" s="43"/>
      <c r="F154" s="43"/>
      <c r="G154" s="48" t="str">
        <f t="shared" si="14"/>
        <v>//</v>
      </c>
      <c r="H154" s="51"/>
      <c r="I154" s="51"/>
      <c r="J154" s="54" t="str">
        <f t="shared" si="15"/>
        <v/>
      </c>
      <c r="K154" s="56"/>
      <c r="L154" s="43"/>
      <c r="N154" s="58" t="str">
        <f>IFERROR(VLOOKUP($A154,'②利用者名簿'!$A:$E,5,0),"")</f>
        <v/>
      </c>
      <c r="O154" s="59" t="str">
        <f>IFERROR(2*'①団体情報'!$B$5*'③入力シート'!J154,"")</f>
        <v/>
      </c>
      <c r="P154" s="59" t="str">
        <f>IFERROR(N154*'③入力シート'!J154,"")</f>
        <v/>
      </c>
      <c r="Q154" s="60" t="str">
        <f t="shared" si="16"/>
        <v>..</v>
      </c>
      <c r="R154" s="61" t="str">
        <f t="shared" si="17"/>
        <v/>
      </c>
      <c r="S154" s="61" t="str">
        <f t="shared" si="18"/>
        <v/>
      </c>
      <c r="T154" s="62" t="str">
        <f t="shared" si="19"/>
        <v/>
      </c>
      <c r="U154" s="58" t="str">
        <f t="shared" si="20"/>
        <v/>
      </c>
    </row>
    <row r="155" spans="1:21" ht="15.95" customHeight="1">
      <c r="A155" s="43"/>
      <c r="B155" s="46" t="str">
        <f>IFERROR(VLOOKUP($A155,'②利用者名簿'!$A:$E,2,0),"")</f>
        <v/>
      </c>
      <c r="C155" s="48" t="str">
        <f>IFERROR(VLOOKUP($A155,'②利用者名簿'!$A:$E,3,0),"")</f>
        <v/>
      </c>
      <c r="D155" s="43"/>
      <c r="E155" s="43"/>
      <c r="F155" s="43"/>
      <c r="G155" s="48" t="str">
        <f t="shared" si="14"/>
        <v>//</v>
      </c>
      <c r="H155" s="51"/>
      <c r="I155" s="51"/>
      <c r="J155" s="54" t="str">
        <f t="shared" si="15"/>
        <v/>
      </c>
      <c r="K155" s="56"/>
      <c r="L155" s="43"/>
      <c r="N155" s="58" t="str">
        <f>IFERROR(VLOOKUP($A155,'②利用者名簿'!$A:$E,5,0),"")</f>
        <v/>
      </c>
      <c r="O155" s="59" t="str">
        <f>IFERROR(2*'①団体情報'!$B$5*'③入力シート'!J155,"")</f>
        <v/>
      </c>
      <c r="P155" s="59" t="str">
        <f>IFERROR(N155*'③入力シート'!J155,"")</f>
        <v/>
      </c>
      <c r="Q155" s="60" t="str">
        <f t="shared" si="16"/>
        <v>..</v>
      </c>
      <c r="R155" s="61" t="str">
        <f t="shared" si="17"/>
        <v/>
      </c>
      <c r="S155" s="61" t="str">
        <f t="shared" si="18"/>
        <v/>
      </c>
      <c r="T155" s="62" t="str">
        <f t="shared" si="19"/>
        <v/>
      </c>
      <c r="U155" s="58" t="str">
        <f t="shared" si="20"/>
        <v/>
      </c>
    </row>
    <row r="156" spans="1:21" ht="15.95" customHeight="1">
      <c r="A156" s="43"/>
      <c r="B156" s="46" t="str">
        <f>IFERROR(VLOOKUP($A156,'②利用者名簿'!$A:$E,2,0),"")</f>
        <v/>
      </c>
      <c r="C156" s="48" t="str">
        <f>IFERROR(VLOOKUP($A156,'②利用者名簿'!$A:$E,3,0),"")</f>
        <v/>
      </c>
      <c r="D156" s="43"/>
      <c r="E156" s="43"/>
      <c r="F156" s="43"/>
      <c r="G156" s="48" t="str">
        <f t="shared" si="14"/>
        <v>//</v>
      </c>
      <c r="H156" s="51"/>
      <c r="I156" s="51"/>
      <c r="J156" s="54" t="str">
        <f t="shared" si="15"/>
        <v/>
      </c>
      <c r="K156" s="56"/>
      <c r="L156" s="43"/>
      <c r="N156" s="58" t="str">
        <f>IFERROR(VLOOKUP($A156,'②利用者名簿'!$A:$E,5,0),"")</f>
        <v/>
      </c>
      <c r="O156" s="59" t="str">
        <f>IFERROR(2*'①団体情報'!$B$5*'③入力シート'!J156,"")</f>
        <v/>
      </c>
      <c r="P156" s="59" t="str">
        <f>IFERROR(N156*'③入力シート'!J156,"")</f>
        <v/>
      </c>
      <c r="Q156" s="60" t="str">
        <f t="shared" si="16"/>
        <v>..</v>
      </c>
      <c r="R156" s="61" t="str">
        <f t="shared" si="17"/>
        <v/>
      </c>
      <c r="S156" s="61" t="str">
        <f t="shared" si="18"/>
        <v/>
      </c>
      <c r="T156" s="62" t="str">
        <f t="shared" si="19"/>
        <v/>
      </c>
      <c r="U156" s="58" t="str">
        <f t="shared" si="20"/>
        <v/>
      </c>
    </row>
    <row r="157" spans="1:21" ht="15.95" customHeight="1">
      <c r="A157" s="43"/>
      <c r="B157" s="46" t="str">
        <f>IFERROR(VLOOKUP($A157,'②利用者名簿'!$A:$E,2,0),"")</f>
        <v/>
      </c>
      <c r="C157" s="48" t="str">
        <f>IFERROR(VLOOKUP($A157,'②利用者名簿'!$A:$E,3,0),"")</f>
        <v/>
      </c>
      <c r="D157" s="43"/>
      <c r="E157" s="43"/>
      <c r="F157" s="43"/>
      <c r="G157" s="48" t="str">
        <f t="shared" si="14"/>
        <v>//</v>
      </c>
      <c r="H157" s="51"/>
      <c r="I157" s="51"/>
      <c r="J157" s="54" t="str">
        <f t="shared" si="15"/>
        <v/>
      </c>
      <c r="K157" s="56"/>
      <c r="L157" s="43"/>
      <c r="N157" s="58" t="str">
        <f>IFERROR(VLOOKUP($A157,'②利用者名簿'!$A:$E,5,0),"")</f>
        <v/>
      </c>
      <c r="O157" s="59" t="str">
        <f>IFERROR(2*'①団体情報'!$B$5*'③入力シート'!J157,"")</f>
        <v/>
      </c>
      <c r="P157" s="59" t="str">
        <f>IFERROR(N157*'③入力シート'!J157,"")</f>
        <v/>
      </c>
      <c r="Q157" s="60" t="str">
        <f t="shared" si="16"/>
        <v>..</v>
      </c>
      <c r="R157" s="61" t="str">
        <f t="shared" si="17"/>
        <v/>
      </c>
      <c r="S157" s="61" t="str">
        <f t="shared" si="18"/>
        <v/>
      </c>
      <c r="T157" s="62" t="str">
        <f t="shared" si="19"/>
        <v/>
      </c>
      <c r="U157" s="58" t="str">
        <f t="shared" si="20"/>
        <v/>
      </c>
    </row>
    <row r="158" spans="1:21" ht="15.95" customHeight="1">
      <c r="A158" s="43"/>
      <c r="B158" s="46" t="str">
        <f>IFERROR(VLOOKUP($A158,'②利用者名簿'!$A:$E,2,0),"")</f>
        <v/>
      </c>
      <c r="C158" s="48" t="str">
        <f>IFERROR(VLOOKUP($A158,'②利用者名簿'!$A:$E,3,0),"")</f>
        <v/>
      </c>
      <c r="D158" s="43"/>
      <c r="E158" s="43"/>
      <c r="F158" s="43"/>
      <c r="G158" s="48" t="str">
        <f t="shared" si="14"/>
        <v>//</v>
      </c>
      <c r="H158" s="51"/>
      <c r="I158" s="51"/>
      <c r="J158" s="54" t="str">
        <f t="shared" si="15"/>
        <v/>
      </c>
      <c r="K158" s="56"/>
      <c r="L158" s="43"/>
      <c r="N158" s="58" t="str">
        <f>IFERROR(VLOOKUP($A158,'②利用者名簿'!$A:$E,5,0),"")</f>
        <v/>
      </c>
      <c r="O158" s="59" t="str">
        <f>IFERROR(2*'①団体情報'!$B$5*'③入力シート'!J158,"")</f>
        <v/>
      </c>
      <c r="P158" s="59" t="str">
        <f>IFERROR(N158*'③入力シート'!J158,"")</f>
        <v/>
      </c>
      <c r="Q158" s="60" t="str">
        <f t="shared" si="16"/>
        <v>..</v>
      </c>
      <c r="R158" s="61" t="str">
        <f t="shared" si="17"/>
        <v/>
      </c>
      <c r="S158" s="61" t="str">
        <f t="shared" si="18"/>
        <v/>
      </c>
      <c r="T158" s="62" t="str">
        <f t="shared" si="19"/>
        <v/>
      </c>
      <c r="U158" s="58" t="str">
        <f t="shared" si="20"/>
        <v/>
      </c>
    </row>
    <row r="159" spans="1:21" ht="15.95" customHeight="1">
      <c r="A159" s="43"/>
      <c r="B159" s="46" t="str">
        <f>IFERROR(VLOOKUP($A159,'②利用者名簿'!$A:$E,2,0),"")</f>
        <v/>
      </c>
      <c r="C159" s="48" t="str">
        <f>IFERROR(VLOOKUP($A159,'②利用者名簿'!$A:$E,3,0),"")</f>
        <v/>
      </c>
      <c r="D159" s="43"/>
      <c r="E159" s="43"/>
      <c r="F159" s="43"/>
      <c r="G159" s="48" t="str">
        <f t="shared" si="14"/>
        <v>//</v>
      </c>
      <c r="H159" s="51"/>
      <c r="I159" s="51"/>
      <c r="J159" s="54" t="str">
        <f t="shared" si="15"/>
        <v/>
      </c>
      <c r="K159" s="56"/>
      <c r="L159" s="43"/>
      <c r="N159" s="58" t="str">
        <f>IFERROR(VLOOKUP($A159,'②利用者名簿'!$A:$E,5,0),"")</f>
        <v/>
      </c>
      <c r="O159" s="59" t="str">
        <f>IFERROR(2*'①団体情報'!$B$5*'③入力シート'!J159,"")</f>
        <v/>
      </c>
      <c r="P159" s="59" t="str">
        <f>IFERROR(N159*'③入力シート'!J159,"")</f>
        <v/>
      </c>
      <c r="Q159" s="60" t="str">
        <f t="shared" si="16"/>
        <v>..</v>
      </c>
      <c r="R159" s="61" t="str">
        <f t="shared" si="17"/>
        <v/>
      </c>
      <c r="S159" s="61" t="str">
        <f t="shared" si="18"/>
        <v/>
      </c>
      <c r="T159" s="62" t="str">
        <f t="shared" si="19"/>
        <v/>
      </c>
      <c r="U159" s="58" t="str">
        <f t="shared" si="20"/>
        <v/>
      </c>
    </row>
    <row r="160" spans="1:21" ht="15.95" customHeight="1">
      <c r="A160" s="43"/>
      <c r="B160" s="46" t="str">
        <f>IFERROR(VLOOKUP($A160,'②利用者名簿'!$A:$E,2,0),"")</f>
        <v/>
      </c>
      <c r="C160" s="48" t="str">
        <f>IFERROR(VLOOKUP($A160,'②利用者名簿'!$A:$E,3,0),"")</f>
        <v/>
      </c>
      <c r="D160" s="43"/>
      <c r="E160" s="43"/>
      <c r="F160" s="43"/>
      <c r="G160" s="48" t="str">
        <f t="shared" si="14"/>
        <v>//</v>
      </c>
      <c r="H160" s="51"/>
      <c r="I160" s="51"/>
      <c r="J160" s="54" t="str">
        <f t="shared" si="15"/>
        <v/>
      </c>
      <c r="K160" s="56"/>
      <c r="L160" s="43"/>
      <c r="N160" s="58" t="str">
        <f>IFERROR(VLOOKUP($A160,'②利用者名簿'!$A:$E,5,0),"")</f>
        <v/>
      </c>
      <c r="O160" s="59" t="str">
        <f>IFERROR(2*'①団体情報'!$B$5*'③入力シート'!J160,"")</f>
        <v/>
      </c>
      <c r="P160" s="59" t="str">
        <f>IFERROR(N160*'③入力シート'!J160,"")</f>
        <v/>
      </c>
      <c r="Q160" s="60" t="str">
        <f t="shared" si="16"/>
        <v>..</v>
      </c>
      <c r="R160" s="61" t="str">
        <f t="shared" si="17"/>
        <v/>
      </c>
      <c r="S160" s="61" t="str">
        <f t="shared" si="18"/>
        <v/>
      </c>
      <c r="T160" s="62" t="str">
        <f t="shared" si="19"/>
        <v/>
      </c>
      <c r="U160" s="58" t="str">
        <f t="shared" si="20"/>
        <v/>
      </c>
    </row>
    <row r="161" spans="1:21" ht="15.95" customHeight="1">
      <c r="A161" s="43"/>
      <c r="B161" s="46" t="str">
        <f>IFERROR(VLOOKUP($A161,'②利用者名簿'!$A:$E,2,0),"")</f>
        <v/>
      </c>
      <c r="C161" s="48" t="str">
        <f>IFERROR(VLOOKUP($A161,'②利用者名簿'!$A:$E,3,0),"")</f>
        <v/>
      </c>
      <c r="D161" s="43"/>
      <c r="E161" s="43"/>
      <c r="F161" s="43"/>
      <c r="G161" s="48" t="str">
        <f t="shared" si="14"/>
        <v>//</v>
      </c>
      <c r="H161" s="51"/>
      <c r="I161" s="51"/>
      <c r="J161" s="54" t="str">
        <f t="shared" si="15"/>
        <v/>
      </c>
      <c r="K161" s="56"/>
      <c r="L161" s="43"/>
      <c r="N161" s="58" t="str">
        <f>IFERROR(VLOOKUP($A161,'②利用者名簿'!$A:$E,5,0),"")</f>
        <v/>
      </c>
      <c r="O161" s="59" t="str">
        <f>IFERROR(2*'①団体情報'!$B$5*'③入力シート'!J161,"")</f>
        <v/>
      </c>
      <c r="P161" s="59" t="str">
        <f>IFERROR(N161*'③入力シート'!J161,"")</f>
        <v/>
      </c>
      <c r="Q161" s="60" t="str">
        <f t="shared" si="16"/>
        <v>..</v>
      </c>
      <c r="R161" s="61" t="str">
        <f t="shared" si="17"/>
        <v/>
      </c>
      <c r="S161" s="61" t="str">
        <f t="shared" si="18"/>
        <v/>
      </c>
      <c r="T161" s="62" t="str">
        <f t="shared" si="19"/>
        <v/>
      </c>
      <c r="U161" s="58" t="str">
        <f t="shared" si="20"/>
        <v/>
      </c>
    </row>
    <row r="162" spans="1:21" ht="15.95" customHeight="1">
      <c r="A162" s="43"/>
      <c r="B162" s="46" t="str">
        <f>IFERROR(VLOOKUP($A162,'②利用者名簿'!$A:$E,2,0),"")</f>
        <v/>
      </c>
      <c r="C162" s="48" t="str">
        <f>IFERROR(VLOOKUP($A162,'②利用者名簿'!$A:$E,3,0),"")</f>
        <v/>
      </c>
      <c r="D162" s="43"/>
      <c r="E162" s="43"/>
      <c r="F162" s="43"/>
      <c r="G162" s="48" t="str">
        <f t="shared" si="14"/>
        <v>//</v>
      </c>
      <c r="H162" s="51"/>
      <c r="I162" s="51"/>
      <c r="J162" s="54" t="str">
        <f t="shared" si="15"/>
        <v/>
      </c>
      <c r="K162" s="56"/>
      <c r="L162" s="43"/>
      <c r="N162" s="58" t="str">
        <f>IFERROR(VLOOKUP($A162,'②利用者名簿'!$A:$E,5,0),"")</f>
        <v/>
      </c>
      <c r="O162" s="59" t="str">
        <f>IFERROR(2*'①団体情報'!$B$5*'③入力シート'!J162,"")</f>
        <v/>
      </c>
      <c r="P162" s="59" t="str">
        <f>IFERROR(N162*'③入力シート'!J162,"")</f>
        <v/>
      </c>
      <c r="Q162" s="60" t="str">
        <f t="shared" si="16"/>
        <v>..</v>
      </c>
      <c r="R162" s="61" t="str">
        <f t="shared" si="17"/>
        <v/>
      </c>
      <c r="S162" s="61" t="str">
        <f t="shared" si="18"/>
        <v/>
      </c>
      <c r="T162" s="62" t="str">
        <f t="shared" si="19"/>
        <v/>
      </c>
      <c r="U162" s="58" t="str">
        <f t="shared" si="20"/>
        <v/>
      </c>
    </row>
    <row r="163" spans="1:21" ht="15.95" customHeight="1">
      <c r="A163" s="43"/>
      <c r="B163" s="46" t="str">
        <f>IFERROR(VLOOKUP($A163,'②利用者名簿'!$A:$E,2,0),"")</f>
        <v/>
      </c>
      <c r="C163" s="48" t="str">
        <f>IFERROR(VLOOKUP($A163,'②利用者名簿'!$A:$E,3,0),"")</f>
        <v/>
      </c>
      <c r="D163" s="43"/>
      <c r="E163" s="43"/>
      <c r="F163" s="43"/>
      <c r="G163" s="48" t="str">
        <f t="shared" si="14"/>
        <v>//</v>
      </c>
      <c r="H163" s="51"/>
      <c r="I163" s="51"/>
      <c r="J163" s="54" t="str">
        <f t="shared" si="15"/>
        <v/>
      </c>
      <c r="K163" s="56"/>
      <c r="L163" s="43"/>
      <c r="N163" s="58" t="str">
        <f>IFERROR(VLOOKUP($A163,'②利用者名簿'!$A:$E,5,0),"")</f>
        <v/>
      </c>
      <c r="O163" s="59" t="str">
        <f>IFERROR(2*'①団体情報'!$B$5*'③入力シート'!J163,"")</f>
        <v/>
      </c>
      <c r="P163" s="59" t="str">
        <f>IFERROR(N163*'③入力シート'!J163,"")</f>
        <v/>
      </c>
      <c r="Q163" s="60" t="str">
        <f t="shared" si="16"/>
        <v>..</v>
      </c>
      <c r="R163" s="61" t="str">
        <f t="shared" si="17"/>
        <v/>
      </c>
      <c r="S163" s="61" t="str">
        <f t="shared" si="18"/>
        <v/>
      </c>
      <c r="T163" s="62" t="str">
        <f t="shared" si="19"/>
        <v/>
      </c>
      <c r="U163" s="58" t="str">
        <f t="shared" si="20"/>
        <v/>
      </c>
    </row>
    <row r="164" spans="1:21" ht="15.95" customHeight="1">
      <c r="A164" s="43"/>
      <c r="B164" s="46" t="str">
        <f>IFERROR(VLOOKUP($A164,'②利用者名簿'!$A:$E,2,0),"")</f>
        <v/>
      </c>
      <c r="C164" s="48" t="str">
        <f>IFERROR(VLOOKUP($A164,'②利用者名簿'!$A:$E,3,0),"")</f>
        <v/>
      </c>
      <c r="D164" s="43"/>
      <c r="E164" s="43"/>
      <c r="F164" s="43"/>
      <c r="G164" s="48" t="str">
        <f t="shared" si="14"/>
        <v>//</v>
      </c>
      <c r="H164" s="51"/>
      <c r="I164" s="51"/>
      <c r="J164" s="54" t="str">
        <f t="shared" si="15"/>
        <v/>
      </c>
      <c r="K164" s="56"/>
      <c r="L164" s="43"/>
      <c r="N164" s="58" t="str">
        <f>IFERROR(VLOOKUP($A164,'②利用者名簿'!$A:$E,5,0),"")</f>
        <v/>
      </c>
      <c r="O164" s="59" t="str">
        <f>IFERROR(2*'①団体情報'!$B$5*'③入力シート'!J164,"")</f>
        <v/>
      </c>
      <c r="P164" s="59" t="str">
        <f>IFERROR(N164*'③入力シート'!J164,"")</f>
        <v/>
      </c>
      <c r="Q164" s="60" t="str">
        <f t="shared" si="16"/>
        <v>..</v>
      </c>
      <c r="R164" s="61" t="str">
        <f t="shared" si="17"/>
        <v/>
      </c>
      <c r="S164" s="61" t="str">
        <f t="shared" si="18"/>
        <v/>
      </c>
      <c r="T164" s="62" t="str">
        <f t="shared" si="19"/>
        <v/>
      </c>
      <c r="U164" s="58" t="str">
        <f t="shared" si="20"/>
        <v/>
      </c>
    </row>
    <row r="165" spans="1:21" ht="15.95" customHeight="1">
      <c r="A165" s="43"/>
      <c r="B165" s="46" t="str">
        <f>IFERROR(VLOOKUP($A165,'②利用者名簿'!$A:$E,2,0),"")</f>
        <v/>
      </c>
      <c r="C165" s="48" t="str">
        <f>IFERROR(VLOOKUP($A165,'②利用者名簿'!$A:$E,3,0),"")</f>
        <v/>
      </c>
      <c r="D165" s="43"/>
      <c r="E165" s="43"/>
      <c r="F165" s="43"/>
      <c r="G165" s="48" t="str">
        <f t="shared" si="14"/>
        <v>//</v>
      </c>
      <c r="H165" s="51"/>
      <c r="I165" s="51"/>
      <c r="J165" s="54" t="str">
        <f t="shared" si="15"/>
        <v/>
      </c>
      <c r="K165" s="56"/>
      <c r="L165" s="43"/>
      <c r="N165" s="58" t="str">
        <f>IFERROR(VLOOKUP($A165,'②利用者名簿'!$A:$E,5,0),"")</f>
        <v/>
      </c>
      <c r="O165" s="59" t="str">
        <f>IFERROR(2*'①団体情報'!$B$5*'③入力シート'!J165,"")</f>
        <v/>
      </c>
      <c r="P165" s="59" t="str">
        <f>IFERROR(N165*'③入力シート'!J165,"")</f>
        <v/>
      </c>
      <c r="Q165" s="60" t="str">
        <f t="shared" si="16"/>
        <v>..</v>
      </c>
      <c r="R165" s="61" t="str">
        <f t="shared" si="17"/>
        <v/>
      </c>
      <c r="S165" s="61" t="str">
        <f t="shared" si="18"/>
        <v/>
      </c>
      <c r="T165" s="62" t="str">
        <f t="shared" si="19"/>
        <v/>
      </c>
      <c r="U165" s="58" t="str">
        <f t="shared" si="20"/>
        <v/>
      </c>
    </row>
    <row r="166" spans="1:21" ht="15.95" customHeight="1">
      <c r="A166" s="43"/>
      <c r="B166" s="46" t="str">
        <f>IFERROR(VLOOKUP($A166,'②利用者名簿'!$A:$E,2,0),"")</f>
        <v/>
      </c>
      <c r="C166" s="48" t="str">
        <f>IFERROR(VLOOKUP($A166,'②利用者名簿'!$A:$E,3,0),"")</f>
        <v/>
      </c>
      <c r="D166" s="43"/>
      <c r="E166" s="43"/>
      <c r="F166" s="43"/>
      <c r="G166" s="48" t="str">
        <f t="shared" si="14"/>
        <v>//</v>
      </c>
      <c r="H166" s="51"/>
      <c r="I166" s="51"/>
      <c r="J166" s="54" t="str">
        <f t="shared" si="15"/>
        <v/>
      </c>
      <c r="K166" s="56"/>
      <c r="L166" s="43"/>
      <c r="N166" s="58" t="str">
        <f>IFERROR(VLOOKUP($A166,'②利用者名簿'!$A:$E,5,0),"")</f>
        <v/>
      </c>
      <c r="O166" s="59" t="str">
        <f>IFERROR(2*'①団体情報'!$B$5*'③入力シート'!J166,"")</f>
        <v/>
      </c>
      <c r="P166" s="59" t="str">
        <f>IFERROR(N166*'③入力シート'!J166,"")</f>
        <v/>
      </c>
      <c r="Q166" s="60" t="str">
        <f t="shared" si="16"/>
        <v>..</v>
      </c>
      <c r="R166" s="61" t="str">
        <f t="shared" si="17"/>
        <v/>
      </c>
      <c r="S166" s="61" t="str">
        <f t="shared" si="18"/>
        <v/>
      </c>
      <c r="T166" s="62" t="str">
        <f t="shared" si="19"/>
        <v/>
      </c>
      <c r="U166" s="58" t="str">
        <f t="shared" si="20"/>
        <v/>
      </c>
    </row>
    <row r="167" spans="1:21" ht="15.95" customHeight="1">
      <c r="A167" s="43"/>
      <c r="B167" s="46" t="str">
        <f>IFERROR(VLOOKUP($A167,'②利用者名簿'!$A:$E,2,0),"")</f>
        <v/>
      </c>
      <c r="C167" s="48" t="str">
        <f>IFERROR(VLOOKUP($A167,'②利用者名簿'!$A:$E,3,0),"")</f>
        <v/>
      </c>
      <c r="D167" s="43"/>
      <c r="E167" s="43"/>
      <c r="F167" s="43"/>
      <c r="G167" s="48" t="str">
        <f t="shared" si="14"/>
        <v>//</v>
      </c>
      <c r="H167" s="51"/>
      <c r="I167" s="51"/>
      <c r="J167" s="54" t="str">
        <f t="shared" si="15"/>
        <v/>
      </c>
      <c r="K167" s="56"/>
      <c r="L167" s="43"/>
      <c r="N167" s="58" t="str">
        <f>IFERROR(VLOOKUP($A167,'②利用者名簿'!$A:$E,5,0),"")</f>
        <v/>
      </c>
      <c r="O167" s="59" t="str">
        <f>IFERROR(2*'①団体情報'!$B$5*'③入力シート'!J167,"")</f>
        <v/>
      </c>
      <c r="P167" s="59" t="str">
        <f>IFERROR(N167*'③入力シート'!J167,"")</f>
        <v/>
      </c>
      <c r="Q167" s="60" t="str">
        <f t="shared" si="16"/>
        <v>..</v>
      </c>
      <c r="R167" s="61" t="str">
        <f t="shared" si="17"/>
        <v/>
      </c>
      <c r="S167" s="61" t="str">
        <f t="shared" si="18"/>
        <v/>
      </c>
      <c r="T167" s="62" t="str">
        <f t="shared" si="19"/>
        <v/>
      </c>
      <c r="U167" s="58" t="str">
        <f t="shared" si="20"/>
        <v/>
      </c>
    </row>
    <row r="168" spans="1:21" ht="15.95" customHeight="1">
      <c r="A168" s="43"/>
      <c r="B168" s="46" t="str">
        <f>IFERROR(VLOOKUP($A168,'②利用者名簿'!$A:$E,2,0),"")</f>
        <v/>
      </c>
      <c r="C168" s="48" t="str">
        <f>IFERROR(VLOOKUP($A168,'②利用者名簿'!$A:$E,3,0),"")</f>
        <v/>
      </c>
      <c r="D168" s="43"/>
      <c r="E168" s="43"/>
      <c r="F168" s="43"/>
      <c r="G168" s="48" t="str">
        <f t="shared" si="14"/>
        <v>//</v>
      </c>
      <c r="H168" s="51"/>
      <c r="I168" s="51"/>
      <c r="J168" s="54" t="str">
        <f t="shared" si="15"/>
        <v/>
      </c>
      <c r="K168" s="56"/>
      <c r="L168" s="43"/>
      <c r="N168" s="58" t="str">
        <f>IFERROR(VLOOKUP($A168,'②利用者名簿'!$A:$E,5,0),"")</f>
        <v/>
      </c>
      <c r="O168" s="59" t="str">
        <f>IFERROR(2*'①団体情報'!$B$5*'③入力シート'!J168,"")</f>
        <v/>
      </c>
      <c r="P168" s="59" t="str">
        <f>IFERROR(N168*'③入力シート'!J168,"")</f>
        <v/>
      </c>
      <c r="Q168" s="60" t="str">
        <f t="shared" si="16"/>
        <v>..</v>
      </c>
      <c r="R168" s="61" t="str">
        <f t="shared" si="17"/>
        <v/>
      </c>
      <c r="S168" s="61" t="str">
        <f t="shared" si="18"/>
        <v/>
      </c>
      <c r="T168" s="62" t="str">
        <f t="shared" si="19"/>
        <v/>
      </c>
      <c r="U168" s="58" t="str">
        <f t="shared" si="20"/>
        <v/>
      </c>
    </row>
    <row r="169" spans="1:21" ht="15.95" customHeight="1">
      <c r="A169" s="43"/>
      <c r="B169" s="46" t="str">
        <f>IFERROR(VLOOKUP($A169,'②利用者名簿'!$A:$E,2,0),"")</f>
        <v/>
      </c>
      <c r="C169" s="48" t="str">
        <f>IFERROR(VLOOKUP($A169,'②利用者名簿'!$A:$E,3,0),"")</f>
        <v/>
      </c>
      <c r="D169" s="43"/>
      <c r="E169" s="43"/>
      <c r="F169" s="43"/>
      <c r="G169" s="48" t="str">
        <f t="shared" si="14"/>
        <v>//</v>
      </c>
      <c r="H169" s="51"/>
      <c r="I169" s="51"/>
      <c r="J169" s="54" t="str">
        <f t="shared" si="15"/>
        <v/>
      </c>
      <c r="K169" s="56"/>
      <c r="L169" s="43"/>
      <c r="N169" s="58" t="str">
        <f>IFERROR(VLOOKUP($A169,'②利用者名簿'!$A:$E,5,0),"")</f>
        <v/>
      </c>
      <c r="O169" s="59" t="str">
        <f>IFERROR(2*'①団体情報'!$B$5*'③入力シート'!J169,"")</f>
        <v/>
      </c>
      <c r="P169" s="59" t="str">
        <f>IFERROR(N169*'③入力シート'!J169,"")</f>
        <v/>
      </c>
      <c r="Q169" s="60" t="str">
        <f t="shared" si="16"/>
        <v>..</v>
      </c>
      <c r="R169" s="61" t="str">
        <f t="shared" si="17"/>
        <v/>
      </c>
      <c r="S169" s="61" t="str">
        <f t="shared" si="18"/>
        <v/>
      </c>
      <c r="T169" s="62" t="str">
        <f t="shared" si="19"/>
        <v/>
      </c>
      <c r="U169" s="58" t="str">
        <f t="shared" si="20"/>
        <v/>
      </c>
    </row>
    <row r="170" spans="1:21" ht="15.95" customHeight="1">
      <c r="A170" s="43"/>
      <c r="B170" s="46" t="str">
        <f>IFERROR(VLOOKUP($A170,'②利用者名簿'!$A:$E,2,0),"")</f>
        <v/>
      </c>
      <c r="C170" s="48" t="str">
        <f>IFERROR(VLOOKUP($A170,'②利用者名簿'!$A:$E,3,0),"")</f>
        <v/>
      </c>
      <c r="D170" s="43"/>
      <c r="E170" s="43"/>
      <c r="F170" s="43"/>
      <c r="G170" s="48" t="str">
        <f t="shared" si="14"/>
        <v>//</v>
      </c>
      <c r="H170" s="51"/>
      <c r="I170" s="51"/>
      <c r="J170" s="54" t="str">
        <f t="shared" si="15"/>
        <v/>
      </c>
      <c r="K170" s="56"/>
      <c r="L170" s="43"/>
      <c r="N170" s="58" t="str">
        <f>IFERROR(VLOOKUP($A170,'②利用者名簿'!$A:$E,5,0),"")</f>
        <v/>
      </c>
      <c r="O170" s="59" t="str">
        <f>IFERROR(2*'①団体情報'!$B$5*'③入力シート'!J170,"")</f>
        <v/>
      </c>
      <c r="P170" s="59" t="str">
        <f>IFERROR(N170*'③入力シート'!J170,"")</f>
        <v/>
      </c>
      <c r="Q170" s="60" t="str">
        <f t="shared" si="16"/>
        <v>..</v>
      </c>
      <c r="R170" s="61" t="str">
        <f t="shared" si="17"/>
        <v/>
      </c>
      <c r="S170" s="61" t="str">
        <f t="shared" si="18"/>
        <v/>
      </c>
      <c r="T170" s="62" t="str">
        <f t="shared" si="19"/>
        <v/>
      </c>
      <c r="U170" s="58" t="str">
        <f t="shared" si="20"/>
        <v/>
      </c>
    </row>
    <row r="171" spans="1:21" ht="15.95" customHeight="1">
      <c r="A171" s="43"/>
      <c r="B171" s="46" t="str">
        <f>IFERROR(VLOOKUP($A171,'②利用者名簿'!$A:$E,2,0),"")</f>
        <v/>
      </c>
      <c r="C171" s="48" t="str">
        <f>IFERROR(VLOOKUP($A171,'②利用者名簿'!$A:$E,3,0),"")</f>
        <v/>
      </c>
      <c r="D171" s="43"/>
      <c r="E171" s="43"/>
      <c r="F171" s="43"/>
      <c r="G171" s="48" t="str">
        <f t="shared" si="14"/>
        <v>//</v>
      </c>
      <c r="H171" s="51"/>
      <c r="I171" s="51"/>
      <c r="J171" s="54" t="str">
        <f t="shared" si="15"/>
        <v/>
      </c>
      <c r="K171" s="56"/>
      <c r="L171" s="43"/>
      <c r="N171" s="58" t="str">
        <f>IFERROR(VLOOKUP($A171,'②利用者名簿'!$A:$E,5,0),"")</f>
        <v/>
      </c>
      <c r="O171" s="59" t="str">
        <f>IFERROR(2*'①団体情報'!$B$5*'③入力シート'!J171,"")</f>
        <v/>
      </c>
      <c r="P171" s="59" t="str">
        <f>IFERROR(N171*'③入力シート'!J171,"")</f>
        <v/>
      </c>
      <c r="Q171" s="60" t="str">
        <f t="shared" si="16"/>
        <v>..</v>
      </c>
      <c r="R171" s="61" t="str">
        <f t="shared" si="17"/>
        <v/>
      </c>
      <c r="S171" s="61" t="str">
        <f t="shared" si="18"/>
        <v/>
      </c>
      <c r="T171" s="62" t="str">
        <f t="shared" si="19"/>
        <v/>
      </c>
      <c r="U171" s="58" t="str">
        <f t="shared" si="20"/>
        <v/>
      </c>
    </row>
    <row r="172" spans="1:21" ht="15.95" customHeight="1">
      <c r="A172" s="43"/>
      <c r="B172" s="46" t="str">
        <f>IFERROR(VLOOKUP($A172,'②利用者名簿'!$A:$E,2,0),"")</f>
        <v/>
      </c>
      <c r="C172" s="48" t="str">
        <f>IFERROR(VLOOKUP($A172,'②利用者名簿'!$A:$E,3,0),"")</f>
        <v/>
      </c>
      <c r="D172" s="43"/>
      <c r="E172" s="43"/>
      <c r="F172" s="43"/>
      <c r="G172" s="48" t="str">
        <f t="shared" si="14"/>
        <v>//</v>
      </c>
      <c r="H172" s="51"/>
      <c r="I172" s="51"/>
      <c r="J172" s="54" t="str">
        <f t="shared" si="15"/>
        <v/>
      </c>
      <c r="K172" s="56"/>
      <c r="L172" s="43"/>
      <c r="N172" s="58" t="str">
        <f>IFERROR(VLOOKUP($A172,'②利用者名簿'!$A:$E,5,0),"")</f>
        <v/>
      </c>
      <c r="O172" s="59" t="str">
        <f>IFERROR(2*'①団体情報'!$B$5*'③入力シート'!J172,"")</f>
        <v/>
      </c>
      <c r="P172" s="59" t="str">
        <f>IFERROR(N172*'③入力シート'!J172,"")</f>
        <v/>
      </c>
      <c r="Q172" s="60" t="str">
        <f t="shared" si="16"/>
        <v>..</v>
      </c>
      <c r="R172" s="61" t="str">
        <f t="shared" si="17"/>
        <v/>
      </c>
      <c r="S172" s="61" t="str">
        <f t="shared" si="18"/>
        <v/>
      </c>
      <c r="T172" s="62" t="str">
        <f t="shared" si="19"/>
        <v/>
      </c>
      <c r="U172" s="58" t="str">
        <f t="shared" si="20"/>
        <v/>
      </c>
    </row>
    <row r="173" spans="1:21" ht="15.95" customHeight="1">
      <c r="A173" s="43"/>
      <c r="B173" s="46" t="str">
        <f>IFERROR(VLOOKUP($A173,'②利用者名簿'!$A:$E,2,0),"")</f>
        <v/>
      </c>
      <c r="C173" s="48" t="str">
        <f>IFERROR(VLOOKUP($A173,'②利用者名簿'!$A:$E,3,0),"")</f>
        <v/>
      </c>
      <c r="D173" s="43"/>
      <c r="E173" s="43"/>
      <c r="F173" s="43"/>
      <c r="G173" s="48" t="str">
        <f t="shared" si="14"/>
        <v>//</v>
      </c>
      <c r="H173" s="51"/>
      <c r="I173" s="51"/>
      <c r="J173" s="54" t="str">
        <f t="shared" si="15"/>
        <v/>
      </c>
      <c r="K173" s="56"/>
      <c r="L173" s="43"/>
      <c r="N173" s="58" t="str">
        <f>IFERROR(VLOOKUP($A173,'②利用者名簿'!$A:$E,5,0),"")</f>
        <v/>
      </c>
      <c r="O173" s="59" t="str">
        <f>IFERROR(2*'①団体情報'!$B$5*'③入力シート'!J173,"")</f>
        <v/>
      </c>
      <c r="P173" s="59" t="str">
        <f>IFERROR(N173*'③入力シート'!J173,"")</f>
        <v/>
      </c>
      <c r="Q173" s="60" t="str">
        <f t="shared" si="16"/>
        <v>..</v>
      </c>
      <c r="R173" s="61" t="str">
        <f t="shared" si="17"/>
        <v/>
      </c>
      <c r="S173" s="61" t="str">
        <f t="shared" si="18"/>
        <v/>
      </c>
      <c r="T173" s="62" t="str">
        <f t="shared" si="19"/>
        <v/>
      </c>
      <c r="U173" s="58" t="str">
        <f t="shared" si="20"/>
        <v/>
      </c>
    </row>
    <row r="174" spans="1:21" ht="15.95" customHeight="1">
      <c r="A174" s="43"/>
      <c r="B174" s="46" t="str">
        <f>IFERROR(VLOOKUP($A174,'②利用者名簿'!$A:$E,2,0),"")</f>
        <v/>
      </c>
      <c r="C174" s="48" t="str">
        <f>IFERROR(VLOOKUP($A174,'②利用者名簿'!$A:$E,3,0),"")</f>
        <v/>
      </c>
      <c r="D174" s="43"/>
      <c r="E174" s="43"/>
      <c r="F174" s="43"/>
      <c r="G174" s="48" t="str">
        <f t="shared" si="14"/>
        <v>//</v>
      </c>
      <c r="H174" s="51"/>
      <c r="I174" s="51"/>
      <c r="J174" s="54" t="str">
        <f t="shared" si="15"/>
        <v/>
      </c>
      <c r="K174" s="56"/>
      <c r="L174" s="43"/>
      <c r="N174" s="58" t="str">
        <f>IFERROR(VLOOKUP($A174,'②利用者名簿'!$A:$E,5,0),"")</f>
        <v/>
      </c>
      <c r="O174" s="59" t="str">
        <f>IFERROR(2*'①団体情報'!$B$5*'③入力シート'!J174,"")</f>
        <v/>
      </c>
      <c r="P174" s="59" t="str">
        <f>IFERROR(N174*'③入力シート'!J174,"")</f>
        <v/>
      </c>
      <c r="Q174" s="60" t="str">
        <f t="shared" si="16"/>
        <v>..</v>
      </c>
      <c r="R174" s="61" t="str">
        <f t="shared" si="17"/>
        <v/>
      </c>
      <c r="S174" s="61" t="str">
        <f t="shared" si="18"/>
        <v/>
      </c>
      <c r="T174" s="62" t="str">
        <f t="shared" si="19"/>
        <v/>
      </c>
      <c r="U174" s="58" t="str">
        <f t="shared" si="20"/>
        <v/>
      </c>
    </row>
    <row r="175" spans="1:21" ht="15.95" customHeight="1">
      <c r="A175" s="43"/>
      <c r="B175" s="46" t="str">
        <f>IFERROR(VLOOKUP($A175,'②利用者名簿'!$A:$E,2,0),"")</f>
        <v/>
      </c>
      <c r="C175" s="48" t="str">
        <f>IFERROR(VLOOKUP($A175,'②利用者名簿'!$A:$E,3,0),"")</f>
        <v/>
      </c>
      <c r="D175" s="43"/>
      <c r="E175" s="43"/>
      <c r="F175" s="43"/>
      <c r="G175" s="48" t="str">
        <f t="shared" si="14"/>
        <v>//</v>
      </c>
      <c r="H175" s="51"/>
      <c r="I175" s="51"/>
      <c r="J175" s="54" t="str">
        <f t="shared" si="15"/>
        <v/>
      </c>
      <c r="K175" s="56"/>
      <c r="L175" s="43"/>
      <c r="N175" s="58" t="str">
        <f>IFERROR(VLOOKUP($A175,'②利用者名簿'!$A:$E,5,0),"")</f>
        <v/>
      </c>
      <c r="O175" s="59" t="str">
        <f>IFERROR(2*'①団体情報'!$B$5*'③入力シート'!J175,"")</f>
        <v/>
      </c>
      <c r="P175" s="59" t="str">
        <f>IFERROR(N175*'③入力シート'!J175,"")</f>
        <v/>
      </c>
      <c r="Q175" s="60" t="str">
        <f t="shared" si="16"/>
        <v>..</v>
      </c>
      <c r="R175" s="61" t="str">
        <f t="shared" si="17"/>
        <v/>
      </c>
      <c r="S175" s="61" t="str">
        <f t="shared" si="18"/>
        <v/>
      </c>
      <c r="T175" s="62" t="str">
        <f t="shared" si="19"/>
        <v/>
      </c>
      <c r="U175" s="58" t="str">
        <f t="shared" si="20"/>
        <v/>
      </c>
    </row>
    <row r="176" spans="1:21" ht="15.95" customHeight="1">
      <c r="A176" s="43"/>
      <c r="B176" s="46" t="str">
        <f>IFERROR(VLOOKUP($A176,'②利用者名簿'!$A:$E,2,0),"")</f>
        <v/>
      </c>
      <c r="C176" s="48" t="str">
        <f>IFERROR(VLOOKUP($A176,'②利用者名簿'!$A:$E,3,0),"")</f>
        <v/>
      </c>
      <c r="D176" s="43"/>
      <c r="E176" s="43"/>
      <c r="F176" s="43"/>
      <c r="G176" s="48" t="str">
        <f t="shared" si="14"/>
        <v>//</v>
      </c>
      <c r="H176" s="51"/>
      <c r="I176" s="51"/>
      <c r="J176" s="54" t="str">
        <f t="shared" si="15"/>
        <v/>
      </c>
      <c r="K176" s="56"/>
      <c r="L176" s="43"/>
      <c r="N176" s="58" t="str">
        <f>IFERROR(VLOOKUP($A176,'②利用者名簿'!$A:$E,5,0),"")</f>
        <v/>
      </c>
      <c r="O176" s="59" t="str">
        <f>IFERROR(2*'①団体情報'!$B$5*'③入力シート'!J176,"")</f>
        <v/>
      </c>
      <c r="P176" s="59" t="str">
        <f>IFERROR(N176*'③入力シート'!J176,"")</f>
        <v/>
      </c>
      <c r="Q176" s="60" t="str">
        <f t="shared" si="16"/>
        <v>..</v>
      </c>
      <c r="R176" s="61" t="str">
        <f t="shared" si="17"/>
        <v/>
      </c>
      <c r="S176" s="61" t="str">
        <f t="shared" si="18"/>
        <v/>
      </c>
      <c r="T176" s="62" t="str">
        <f t="shared" si="19"/>
        <v/>
      </c>
      <c r="U176" s="58" t="str">
        <f t="shared" si="20"/>
        <v/>
      </c>
    </row>
    <row r="177" spans="1:21" ht="15.95" customHeight="1">
      <c r="A177" s="43"/>
      <c r="B177" s="46" t="str">
        <f>IFERROR(VLOOKUP($A177,'②利用者名簿'!$A:$E,2,0),"")</f>
        <v/>
      </c>
      <c r="C177" s="48" t="str">
        <f>IFERROR(VLOOKUP($A177,'②利用者名簿'!$A:$E,3,0),"")</f>
        <v/>
      </c>
      <c r="D177" s="43"/>
      <c r="E177" s="43"/>
      <c r="F177" s="43"/>
      <c r="G177" s="48" t="str">
        <f t="shared" si="14"/>
        <v>//</v>
      </c>
      <c r="H177" s="51"/>
      <c r="I177" s="51"/>
      <c r="J177" s="54" t="str">
        <f t="shared" si="15"/>
        <v/>
      </c>
      <c r="K177" s="56"/>
      <c r="L177" s="43"/>
      <c r="N177" s="58" t="str">
        <f>IFERROR(VLOOKUP($A177,'②利用者名簿'!$A:$E,5,0),"")</f>
        <v/>
      </c>
      <c r="O177" s="59" t="str">
        <f>IFERROR(2*'①団体情報'!$B$5*'③入力シート'!J177,"")</f>
        <v/>
      </c>
      <c r="P177" s="59" t="str">
        <f>IFERROR(N177*'③入力シート'!J177,"")</f>
        <v/>
      </c>
      <c r="Q177" s="60" t="str">
        <f t="shared" si="16"/>
        <v>..</v>
      </c>
      <c r="R177" s="61" t="str">
        <f t="shared" si="17"/>
        <v/>
      </c>
      <c r="S177" s="61" t="str">
        <f t="shared" si="18"/>
        <v/>
      </c>
      <c r="T177" s="62" t="str">
        <f t="shared" si="19"/>
        <v/>
      </c>
      <c r="U177" s="58" t="str">
        <f t="shared" si="20"/>
        <v/>
      </c>
    </row>
    <row r="178" spans="1:21" ht="15.95" customHeight="1">
      <c r="A178" s="43"/>
      <c r="B178" s="46" t="str">
        <f>IFERROR(VLOOKUP($A178,'②利用者名簿'!$A:$E,2,0),"")</f>
        <v/>
      </c>
      <c r="C178" s="48" t="str">
        <f>IFERROR(VLOOKUP($A178,'②利用者名簿'!$A:$E,3,0),"")</f>
        <v/>
      </c>
      <c r="D178" s="43"/>
      <c r="E178" s="43"/>
      <c r="F178" s="43"/>
      <c r="G178" s="48" t="str">
        <f t="shared" si="14"/>
        <v>//</v>
      </c>
      <c r="H178" s="51"/>
      <c r="I178" s="51"/>
      <c r="J178" s="54" t="str">
        <f t="shared" si="15"/>
        <v/>
      </c>
      <c r="K178" s="56"/>
      <c r="L178" s="43"/>
      <c r="N178" s="58" t="str">
        <f>IFERROR(VLOOKUP($A178,'②利用者名簿'!$A:$E,5,0),"")</f>
        <v/>
      </c>
      <c r="O178" s="59" t="str">
        <f>IFERROR(2*'①団体情報'!$B$5*'③入力シート'!J178,"")</f>
        <v/>
      </c>
      <c r="P178" s="59" t="str">
        <f>IFERROR(N178*'③入力シート'!J178,"")</f>
        <v/>
      </c>
      <c r="Q178" s="60" t="str">
        <f t="shared" si="16"/>
        <v>..</v>
      </c>
      <c r="R178" s="61" t="str">
        <f t="shared" si="17"/>
        <v/>
      </c>
      <c r="S178" s="61" t="str">
        <f t="shared" si="18"/>
        <v/>
      </c>
      <c r="T178" s="62" t="str">
        <f t="shared" si="19"/>
        <v/>
      </c>
      <c r="U178" s="58" t="str">
        <f t="shared" si="20"/>
        <v/>
      </c>
    </row>
    <row r="179" spans="1:21" ht="15.95" customHeight="1">
      <c r="A179" s="43"/>
      <c r="B179" s="46" t="str">
        <f>IFERROR(VLOOKUP($A179,'②利用者名簿'!$A:$E,2,0),"")</f>
        <v/>
      </c>
      <c r="C179" s="48" t="str">
        <f>IFERROR(VLOOKUP($A179,'②利用者名簿'!$A:$E,3,0),"")</f>
        <v/>
      </c>
      <c r="D179" s="43"/>
      <c r="E179" s="43"/>
      <c r="F179" s="43"/>
      <c r="G179" s="48" t="str">
        <f t="shared" si="14"/>
        <v>//</v>
      </c>
      <c r="H179" s="51"/>
      <c r="I179" s="51"/>
      <c r="J179" s="54" t="str">
        <f t="shared" si="15"/>
        <v/>
      </c>
      <c r="K179" s="56"/>
      <c r="L179" s="43"/>
      <c r="N179" s="58" t="str">
        <f>IFERROR(VLOOKUP($A179,'②利用者名簿'!$A:$E,5,0),"")</f>
        <v/>
      </c>
      <c r="O179" s="59" t="str">
        <f>IFERROR(2*'①団体情報'!$B$5*'③入力シート'!J179,"")</f>
        <v/>
      </c>
      <c r="P179" s="59" t="str">
        <f>IFERROR(N179*'③入力シート'!J179,"")</f>
        <v/>
      </c>
      <c r="Q179" s="60" t="str">
        <f t="shared" si="16"/>
        <v>..</v>
      </c>
      <c r="R179" s="61" t="str">
        <f t="shared" si="17"/>
        <v/>
      </c>
      <c r="S179" s="61" t="str">
        <f t="shared" si="18"/>
        <v/>
      </c>
      <c r="T179" s="62" t="str">
        <f t="shared" si="19"/>
        <v/>
      </c>
      <c r="U179" s="58" t="str">
        <f t="shared" si="20"/>
        <v/>
      </c>
    </row>
    <row r="180" spans="1:21" ht="15.95" customHeight="1">
      <c r="A180" s="43"/>
      <c r="B180" s="46" t="str">
        <f>IFERROR(VLOOKUP($A180,'②利用者名簿'!$A:$E,2,0),"")</f>
        <v/>
      </c>
      <c r="C180" s="48" t="str">
        <f>IFERROR(VLOOKUP($A180,'②利用者名簿'!$A:$E,3,0),"")</f>
        <v/>
      </c>
      <c r="D180" s="43"/>
      <c r="E180" s="43"/>
      <c r="F180" s="43"/>
      <c r="G180" s="48" t="str">
        <f t="shared" si="14"/>
        <v>//</v>
      </c>
      <c r="H180" s="51"/>
      <c r="I180" s="51"/>
      <c r="J180" s="54" t="str">
        <f t="shared" si="15"/>
        <v/>
      </c>
      <c r="K180" s="56"/>
      <c r="L180" s="43"/>
      <c r="N180" s="58" t="str">
        <f>IFERROR(VLOOKUP($A180,'②利用者名簿'!$A:$E,5,0),"")</f>
        <v/>
      </c>
      <c r="O180" s="59" t="str">
        <f>IFERROR(2*'①団体情報'!$B$5*'③入力シート'!J180,"")</f>
        <v/>
      </c>
      <c r="P180" s="59" t="str">
        <f>IFERROR(N180*'③入力シート'!J180,"")</f>
        <v/>
      </c>
      <c r="Q180" s="60" t="str">
        <f t="shared" si="16"/>
        <v>..</v>
      </c>
      <c r="R180" s="61" t="str">
        <f t="shared" si="17"/>
        <v/>
      </c>
      <c r="S180" s="61" t="str">
        <f t="shared" si="18"/>
        <v/>
      </c>
      <c r="T180" s="62" t="str">
        <f t="shared" si="19"/>
        <v/>
      </c>
      <c r="U180" s="58" t="str">
        <f t="shared" si="20"/>
        <v/>
      </c>
    </row>
    <row r="181" spans="1:21" ht="15.95" customHeight="1">
      <c r="A181" s="43"/>
      <c r="B181" s="46" t="str">
        <f>IFERROR(VLOOKUP($A181,'②利用者名簿'!$A:$E,2,0),"")</f>
        <v/>
      </c>
      <c r="C181" s="48" t="str">
        <f>IFERROR(VLOOKUP($A181,'②利用者名簿'!$A:$E,3,0),"")</f>
        <v/>
      </c>
      <c r="D181" s="43"/>
      <c r="E181" s="43"/>
      <c r="F181" s="43"/>
      <c r="G181" s="48" t="str">
        <f t="shared" si="14"/>
        <v>//</v>
      </c>
      <c r="H181" s="51"/>
      <c r="I181" s="51"/>
      <c r="J181" s="54" t="str">
        <f t="shared" si="15"/>
        <v/>
      </c>
      <c r="K181" s="56"/>
      <c r="L181" s="43"/>
      <c r="N181" s="58" t="str">
        <f>IFERROR(VLOOKUP($A181,'②利用者名簿'!$A:$E,5,0),"")</f>
        <v/>
      </c>
      <c r="O181" s="59" t="str">
        <f>IFERROR(2*'①団体情報'!$B$5*'③入力シート'!J181,"")</f>
        <v/>
      </c>
      <c r="P181" s="59" t="str">
        <f>IFERROR(N181*'③入力シート'!J181,"")</f>
        <v/>
      </c>
      <c r="Q181" s="60" t="str">
        <f t="shared" si="16"/>
        <v>..</v>
      </c>
      <c r="R181" s="61" t="str">
        <f t="shared" si="17"/>
        <v/>
      </c>
      <c r="S181" s="61" t="str">
        <f t="shared" si="18"/>
        <v/>
      </c>
      <c r="T181" s="62" t="str">
        <f t="shared" si="19"/>
        <v/>
      </c>
      <c r="U181" s="58" t="str">
        <f t="shared" si="20"/>
        <v/>
      </c>
    </row>
    <row r="182" spans="1:21" ht="15.95" customHeight="1">
      <c r="A182" s="43"/>
      <c r="B182" s="46" t="str">
        <f>IFERROR(VLOOKUP($A182,'②利用者名簿'!$A:$E,2,0),"")</f>
        <v/>
      </c>
      <c r="C182" s="48" t="str">
        <f>IFERROR(VLOOKUP($A182,'②利用者名簿'!$A:$E,3,0),"")</f>
        <v/>
      </c>
      <c r="D182" s="43"/>
      <c r="E182" s="43"/>
      <c r="F182" s="43"/>
      <c r="G182" s="48" t="str">
        <f t="shared" si="14"/>
        <v>//</v>
      </c>
      <c r="H182" s="51"/>
      <c r="I182" s="51"/>
      <c r="J182" s="54" t="str">
        <f t="shared" si="15"/>
        <v/>
      </c>
      <c r="K182" s="56"/>
      <c r="L182" s="43"/>
      <c r="N182" s="58" t="str">
        <f>IFERROR(VLOOKUP($A182,'②利用者名簿'!$A:$E,5,0),"")</f>
        <v/>
      </c>
      <c r="O182" s="59" t="str">
        <f>IFERROR(2*'①団体情報'!$B$5*'③入力シート'!J182,"")</f>
        <v/>
      </c>
      <c r="P182" s="59" t="str">
        <f>IFERROR(N182*'③入力シート'!J182,"")</f>
        <v/>
      </c>
      <c r="Q182" s="60" t="str">
        <f t="shared" si="16"/>
        <v>..</v>
      </c>
      <c r="R182" s="61" t="str">
        <f t="shared" si="17"/>
        <v/>
      </c>
      <c r="S182" s="61" t="str">
        <f t="shared" si="18"/>
        <v/>
      </c>
      <c r="T182" s="62" t="str">
        <f t="shared" si="19"/>
        <v/>
      </c>
      <c r="U182" s="58" t="str">
        <f t="shared" si="20"/>
        <v/>
      </c>
    </row>
    <row r="183" spans="1:21" ht="15.95" customHeight="1">
      <c r="A183" s="43"/>
      <c r="B183" s="46" t="str">
        <f>IFERROR(VLOOKUP($A183,'②利用者名簿'!$A:$E,2,0),"")</f>
        <v/>
      </c>
      <c r="C183" s="48" t="str">
        <f>IFERROR(VLOOKUP($A183,'②利用者名簿'!$A:$E,3,0),"")</f>
        <v/>
      </c>
      <c r="D183" s="43"/>
      <c r="E183" s="43"/>
      <c r="F183" s="43"/>
      <c r="G183" s="48" t="str">
        <f t="shared" si="14"/>
        <v>//</v>
      </c>
      <c r="H183" s="51"/>
      <c r="I183" s="51"/>
      <c r="J183" s="54" t="str">
        <f t="shared" si="15"/>
        <v/>
      </c>
      <c r="K183" s="56"/>
      <c r="L183" s="43"/>
      <c r="N183" s="58" t="str">
        <f>IFERROR(VLOOKUP($A183,'②利用者名簿'!$A:$E,5,0),"")</f>
        <v/>
      </c>
      <c r="O183" s="59" t="str">
        <f>IFERROR(2*'①団体情報'!$B$5*'③入力シート'!J183,"")</f>
        <v/>
      </c>
      <c r="P183" s="59" t="str">
        <f>IFERROR(N183*'③入力シート'!J183,"")</f>
        <v/>
      </c>
      <c r="Q183" s="60" t="str">
        <f t="shared" si="16"/>
        <v>..</v>
      </c>
      <c r="R183" s="61" t="str">
        <f t="shared" si="17"/>
        <v/>
      </c>
      <c r="S183" s="61" t="str">
        <f t="shared" si="18"/>
        <v/>
      </c>
      <c r="T183" s="62" t="str">
        <f t="shared" si="19"/>
        <v/>
      </c>
      <c r="U183" s="58" t="str">
        <f t="shared" si="20"/>
        <v/>
      </c>
    </row>
    <row r="184" spans="1:21" ht="15.95" customHeight="1">
      <c r="A184" s="43"/>
      <c r="B184" s="46" t="str">
        <f>IFERROR(VLOOKUP($A184,'②利用者名簿'!$A:$E,2,0),"")</f>
        <v/>
      </c>
      <c r="C184" s="48" t="str">
        <f>IFERROR(VLOOKUP($A184,'②利用者名簿'!$A:$E,3,0),"")</f>
        <v/>
      </c>
      <c r="D184" s="43"/>
      <c r="E184" s="43"/>
      <c r="F184" s="43"/>
      <c r="G184" s="48" t="str">
        <f t="shared" si="14"/>
        <v>//</v>
      </c>
      <c r="H184" s="51"/>
      <c r="I184" s="51"/>
      <c r="J184" s="54" t="str">
        <f t="shared" si="15"/>
        <v/>
      </c>
      <c r="K184" s="56"/>
      <c r="L184" s="43"/>
      <c r="N184" s="58" t="str">
        <f>IFERROR(VLOOKUP($A184,'②利用者名簿'!$A:$E,5,0),"")</f>
        <v/>
      </c>
      <c r="O184" s="59" t="str">
        <f>IFERROR(2*'①団体情報'!$B$5*'③入力シート'!J184,"")</f>
        <v/>
      </c>
      <c r="P184" s="59" t="str">
        <f>IFERROR(N184*'③入力シート'!J184,"")</f>
        <v/>
      </c>
      <c r="Q184" s="60" t="str">
        <f t="shared" si="16"/>
        <v>..</v>
      </c>
      <c r="R184" s="61" t="str">
        <f t="shared" si="17"/>
        <v/>
      </c>
      <c r="S184" s="61" t="str">
        <f t="shared" si="18"/>
        <v/>
      </c>
      <c r="T184" s="62" t="str">
        <f t="shared" si="19"/>
        <v/>
      </c>
      <c r="U184" s="58" t="str">
        <f t="shared" si="20"/>
        <v/>
      </c>
    </row>
    <row r="185" spans="1:21" ht="15.95" customHeight="1">
      <c r="A185" s="43"/>
      <c r="B185" s="46" t="str">
        <f>IFERROR(VLOOKUP($A185,'②利用者名簿'!$A:$E,2,0),"")</f>
        <v/>
      </c>
      <c r="C185" s="48" t="str">
        <f>IFERROR(VLOOKUP($A185,'②利用者名簿'!$A:$E,3,0),"")</f>
        <v/>
      </c>
      <c r="D185" s="43"/>
      <c r="E185" s="43"/>
      <c r="F185" s="43"/>
      <c r="G185" s="48" t="str">
        <f t="shared" si="14"/>
        <v>//</v>
      </c>
      <c r="H185" s="51"/>
      <c r="I185" s="51"/>
      <c r="J185" s="54" t="str">
        <f t="shared" si="15"/>
        <v/>
      </c>
      <c r="K185" s="56"/>
      <c r="L185" s="43"/>
      <c r="N185" s="58" t="str">
        <f>IFERROR(VLOOKUP($A185,'②利用者名簿'!$A:$E,5,0),"")</f>
        <v/>
      </c>
      <c r="O185" s="59" t="str">
        <f>IFERROR(2*'①団体情報'!$B$5*'③入力シート'!J185,"")</f>
        <v/>
      </c>
      <c r="P185" s="59" t="str">
        <f>IFERROR(N185*'③入力シート'!J185,"")</f>
        <v/>
      </c>
      <c r="Q185" s="60" t="str">
        <f t="shared" si="16"/>
        <v>..</v>
      </c>
      <c r="R185" s="61" t="str">
        <f t="shared" si="17"/>
        <v/>
      </c>
      <c r="S185" s="61" t="str">
        <f t="shared" si="18"/>
        <v/>
      </c>
      <c r="T185" s="62" t="str">
        <f t="shared" si="19"/>
        <v/>
      </c>
      <c r="U185" s="58" t="str">
        <f t="shared" si="20"/>
        <v/>
      </c>
    </row>
    <row r="186" spans="1:21" ht="15.95" customHeight="1">
      <c r="A186" s="43"/>
      <c r="B186" s="46" t="str">
        <f>IFERROR(VLOOKUP($A186,'②利用者名簿'!$A:$E,2,0),"")</f>
        <v/>
      </c>
      <c r="C186" s="48" t="str">
        <f>IFERROR(VLOOKUP($A186,'②利用者名簿'!$A:$E,3,0),"")</f>
        <v/>
      </c>
      <c r="D186" s="43"/>
      <c r="E186" s="43"/>
      <c r="F186" s="43"/>
      <c r="G186" s="48" t="str">
        <f t="shared" si="14"/>
        <v>//</v>
      </c>
      <c r="H186" s="51"/>
      <c r="I186" s="51"/>
      <c r="J186" s="54" t="str">
        <f t="shared" si="15"/>
        <v/>
      </c>
      <c r="K186" s="56"/>
      <c r="L186" s="43"/>
      <c r="N186" s="58" t="str">
        <f>IFERROR(VLOOKUP($A186,'②利用者名簿'!$A:$E,5,0),"")</f>
        <v/>
      </c>
      <c r="O186" s="59" t="str">
        <f>IFERROR(2*'①団体情報'!$B$5*'③入力シート'!J186,"")</f>
        <v/>
      </c>
      <c r="P186" s="59" t="str">
        <f>IFERROR(N186*'③入力シート'!J186,"")</f>
        <v/>
      </c>
      <c r="Q186" s="60" t="str">
        <f t="shared" si="16"/>
        <v>..</v>
      </c>
      <c r="R186" s="61" t="str">
        <f t="shared" si="17"/>
        <v/>
      </c>
      <c r="S186" s="61" t="str">
        <f t="shared" si="18"/>
        <v/>
      </c>
      <c r="T186" s="62" t="str">
        <f t="shared" si="19"/>
        <v/>
      </c>
      <c r="U186" s="58" t="str">
        <f t="shared" si="20"/>
        <v/>
      </c>
    </row>
    <row r="187" spans="1:21" ht="15.95" customHeight="1">
      <c r="A187" s="43"/>
      <c r="B187" s="46" t="str">
        <f>IFERROR(VLOOKUP($A187,'②利用者名簿'!$A:$E,2,0),"")</f>
        <v/>
      </c>
      <c r="C187" s="48" t="str">
        <f>IFERROR(VLOOKUP($A187,'②利用者名簿'!$A:$E,3,0),"")</f>
        <v/>
      </c>
      <c r="D187" s="43"/>
      <c r="E187" s="43"/>
      <c r="F187" s="43"/>
      <c r="G187" s="48" t="str">
        <f t="shared" si="14"/>
        <v>//</v>
      </c>
      <c r="H187" s="51"/>
      <c r="I187" s="51"/>
      <c r="J187" s="54" t="str">
        <f t="shared" si="15"/>
        <v/>
      </c>
      <c r="K187" s="56"/>
      <c r="L187" s="43"/>
      <c r="N187" s="58" t="str">
        <f>IFERROR(VLOOKUP($A187,'②利用者名簿'!$A:$E,5,0),"")</f>
        <v/>
      </c>
      <c r="O187" s="59" t="str">
        <f>IFERROR(2*'①団体情報'!$B$5*'③入力シート'!J187,"")</f>
        <v/>
      </c>
      <c r="P187" s="59" t="str">
        <f>IFERROR(N187*'③入力シート'!J187,"")</f>
        <v/>
      </c>
      <c r="Q187" s="60" t="str">
        <f t="shared" si="16"/>
        <v>..</v>
      </c>
      <c r="R187" s="61" t="str">
        <f t="shared" si="17"/>
        <v/>
      </c>
      <c r="S187" s="61" t="str">
        <f t="shared" si="18"/>
        <v/>
      </c>
      <c r="T187" s="62" t="str">
        <f t="shared" si="19"/>
        <v/>
      </c>
      <c r="U187" s="58" t="str">
        <f t="shared" si="20"/>
        <v/>
      </c>
    </row>
    <row r="188" spans="1:21" ht="15.95" customHeight="1">
      <c r="A188" s="43"/>
      <c r="B188" s="46" t="str">
        <f>IFERROR(VLOOKUP($A188,'②利用者名簿'!$A:$E,2,0),"")</f>
        <v/>
      </c>
      <c r="C188" s="48" t="str">
        <f>IFERROR(VLOOKUP($A188,'②利用者名簿'!$A:$E,3,0),"")</f>
        <v/>
      </c>
      <c r="D188" s="43"/>
      <c r="E188" s="43"/>
      <c r="F188" s="43"/>
      <c r="G188" s="48" t="str">
        <f t="shared" si="14"/>
        <v>//</v>
      </c>
      <c r="H188" s="51"/>
      <c r="I188" s="51"/>
      <c r="J188" s="54" t="str">
        <f t="shared" si="15"/>
        <v/>
      </c>
      <c r="K188" s="56"/>
      <c r="L188" s="43"/>
      <c r="N188" s="58" t="str">
        <f>IFERROR(VLOOKUP($A188,'②利用者名簿'!$A:$E,5,0),"")</f>
        <v/>
      </c>
      <c r="O188" s="59" t="str">
        <f>IFERROR(2*'①団体情報'!$B$5*'③入力シート'!J188,"")</f>
        <v/>
      </c>
      <c r="P188" s="59" t="str">
        <f>IFERROR(N188*'③入力シート'!J188,"")</f>
        <v/>
      </c>
      <c r="Q188" s="60" t="str">
        <f t="shared" si="16"/>
        <v>..</v>
      </c>
      <c r="R188" s="61" t="str">
        <f t="shared" si="17"/>
        <v/>
      </c>
      <c r="S188" s="61" t="str">
        <f t="shared" si="18"/>
        <v/>
      </c>
      <c r="T188" s="62" t="str">
        <f t="shared" si="19"/>
        <v/>
      </c>
      <c r="U188" s="58" t="str">
        <f t="shared" si="20"/>
        <v/>
      </c>
    </row>
    <row r="189" spans="1:21" ht="15.95" customHeight="1">
      <c r="A189" s="43"/>
      <c r="B189" s="46" t="str">
        <f>IFERROR(VLOOKUP($A189,'②利用者名簿'!$A:$E,2,0),"")</f>
        <v/>
      </c>
      <c r="C189" s="48" t="str">
        <f>IFERROR(VLOOKUP($A189,'②利用者名簿'!$A:$E,3,0),"")</f>
        <v/>
      </c>
      <c r="D189" s="43"/>
      <c r="E189" s="43"/>
      <c r="F189" s="43"/>
      <c r="G189" s="48" t="str">
        <f t="shared" si="14"/>
        <v>//</v>
      </c>
      <c r="H189" s="51"/>
      <c r="I189" s="51"/>
      <c r="J189" s="54" t="str">
        <f t="shared" si="15"/>
        <v/>
      </c>
      <c r="K189" s="56"/>
      <c r="L189" s="43"/>
      <c r="N189" s="58" t="str">
        <f>IFERROR(VLOOKUP($A189,'②利用者名簿'!$A:$E,5,0),"")</f>
        <v/>
      </c>
      <c r="O189" s="59" t="str">
        <f>IFERROR(2*'①団体情報'!$B$5*'③入力シート'!J189,"")</f>
        <v/>
      </c>
      <c r="P189" s="59" t="str">
        <f>IFERROR(N189*'③入力シート'!J189,"")</f>
        <v/>
      </c>
      <c r="Q189" s="60" t="str">
        <f t="shared" si="16"/>
        <v>..</v>
      </c>
      <c r="R189" s="61" t="str">
        <f t="shared" si="17"/>
        <v/>
      </c>
      <c r="S189" s="61" t="str">
        <f t="shared" si="18"/>
        <v/>
      </c>
      <c r="T189" s="62" t="str">
        <f t="shared" si="19"/>
        <v/>
      </c>
      <c r="U189" s="58" t="str">
        <f t="shared" si="20"/>
        <v/>
      </c>
    </row>
    <row r="190" spans="1:21" ht="15.95" customHeight="1">
      <c r="A190" s="43"/>
      <c r="B190" s="46" t="str">
        <f>IFERROR(VLOOKUP($A190,'②利用者名簿'!$A:$E,2,0),"")</f>
        <v/>
      </c>
      <c r="C190" s="48" t="str">
        <f>IFERROR(VLOOKUP($A190,'②利用者名簿'!$A:$E,3,0),"")</f>
        <v/>
      </c>
      <c r="D190" s="43"/>
      <c r="E190" s="43"/>
      <c r="F190" s="43"/>
      <c r="G190" s="48" t="str">
        <f t="shared" si="14"/>
        <v>//</v>
      </c>
      <c r="H190" s="51"/>
      <c r="I190" s="51"/>
      <c r="J190" s="54" t="str">
        <f t="shared" si="15"/>
        <v/>
      </c>
      <c r="K190" s="56"/>
      <c r="L190" s="43"/>
      <c r="N190" s="58" t="str">
        <f>IFERROR(VLOOKUP($A190,'②利用者名簿'!$A:$E,5,0),"")</f>
        <v/>
      </c>
      <c r="O190" s="59" t="str">
        <f>IFERROR(2*'①団体情報'!$B$5*'③入力シート'!J190,"")</f>
        <v/>
      </c>
      <c r="P190" s="59" t="str">
        <f>IFERROR(N190*'③入力シート'!J190,"")</f>
        <v/>
      </c>
      <c r="Q190" s="60" t="str">
        <f t="shared" si="16"/>
        <v>..</v>
      </c>
      <c r="R190" s="61" t="str">
        <f t="shared" si="17"/>
        <v/>
      </c>
      <c r="S190" s="61" t="str">
        <f t="shared" si="18"/>
        <v/>
      </c>
      <c r="T190" s="62" t="str">
        <f t="shared" si="19"/>
        <v/>
      </c>
      <c r="U190" s="58" t="str">
        <f t="shared" si="20"/>
        <v/>
      </c>
    </row>
    <row r="191" spans="1:21" ht="15.95" customHeight="1">
      <c r="A191" s="43"/>
      <c r="B191" s="46" t="str">
        <f>IFERROR(VLOOKUP($A191,'②利用者名簿'!$A:$E,2,0),"")</f>
        <v/>
      </c>
      <c r="C191" s="48" t="str">
        <f>IFERROR(VLOOKUP($A191,'②利用者名簿'!$A:$E,3,0),"")</f>
        <v/>
      </c>
      <c r="D191" s="43"/>
      <c r="E191" s="43"/>
      <c r="F191" s="43"/>
      <c r="G191" s="48" t="str">
        <f t="shared" si="14"/>
        <v>//</v>
      </c>
      <c r="H191" s="51"/>
      <c r="I191" s="51"/>
      <c r="J191" s="54" t="str">
        <f t="shared" si="15"/>
        <v/>
      </c>
      <c r="K191" s="56"/>
      <c r="L191" s="43"/>
      <c r="N191" s="58" t="str">
        <f>IFERROR(VLOOKUP($A191,'②利用者名簿'!$A:$E,5,0),"")</f>
        <v/>
      </c>
      <c r="O191" s="59" t="str">
        <f>IFERROR(2*'①団体情報'!$B$5*'③入力シート'!J191,"")</f>
        <v/>
      </c>
      <c r="P191" s="59" t="str">
        <f>IFERROR(N191*'③入力シート'!J191,"")</f>
        <v/>
      </c>
      <c r="Q191" s="60" t="str">
        <f t="shared" si="16"/>
        <v>..</v>
      </c>
      <c r="R191" s="61" t="str">
        <f t="shared" si="17"/>
        <v/>
      </c>
      <c r="S191" s="61" t="str">
        <f t="shared" si="18"/>
        <v/>
      </c>
      <c r="T191" s="62" t="str">
        <f t="shared" si="19"/>
        <v/>
      </c>
      <c r="U191" s="58" t="str">
        <f t="shared" si="20"/>
        <v/>
      </c>
    </row>
    <row r="192" spans="1:21" ht="15.95" customHeight="1">
      <c r="A192" s="43"/>
      <c r="B192" s="46" t="str">
        <f>IFERROR(VLOOKUP($A192,'②利用者名簿'!$A:$E,2,0),"")</f>
        <v/>
      </c>
      <c r="C192" s="48" t="str">
        <f>IFERROR(VLOOKUP($A192,'②利用者名簿'!$A:$E,3,0),"")</f>
        <v/>
      </c>
      <c r="D192" s="43"/>
      <c r="E192" s="43"/>
      <c r="F192" s="43"/>
      <c r="G192" s="48" t="str">
        <f t="shared" si="14"/>
        <v>//</v>
      </c>
      <c r="H192" s="51"/>
      <c r="I192" s="51"/>
      <c r="J192" s="54" t="str">
        <f t="shared" si="15"/>
        <v/>
      </c>
      <c r="K192" s="56"/>
      <c r="L192" s="43"/>
      <c r="N192" s="58" t="str">
        <f>IFERROR(VLOOKUP($A192,'②利用者名簿'!$A:$E,5,0),"")</f>
        <v/>
      </c>
      <c r="O192" s="59" t="str">
        <f>IFERROR(2*'①団体情報'!$B$5*'③入力シート'!J192,"")</f>
        <v/>
      </c>
      <c r="P192" s="59" t="str">
        <f>IFERROR(N192*'③入力シート'!J192,"")</f>
        <v/>
      </c>
      <c r="Q192" s="60" t="str">
        <f t="shared" si="16"/>
        <v>..</v>
      </c>
      <c r="R192" s="61" t="str">
        <f t="shared" si="17"/>
        <v/>
      </c>
      <c r="S192" s="61" t="str">
        <f t="shared" si="18"/>
        <v/>
      </c>
      <c r="T192" s="62" t="str">
        <f t="shared" si="19"/>
        <v/>
      </c>
      <c r="U192" s="58" t="str">
        <f t="shared" si="20"/>
        <v/>
      </c>
    </row>
    <row r="193" spans="1:21" ht="15.95" customHeight="1">
      <c r="A193" s="43"/>
      <c r="B193" s="46" t="str">
        <f>IFERROR(VLOOKUP($A193,'②利用者名簿'!$A:$E,2,0),"")</f>
        <v/>
      </c>
      <c r="C193" s="48" t="str">
        <f>IFERROR(VLOOKUP($A193,'②利用者名簿'!$A:$E,3,0),"")</f>
        <v/>
      </c>
      <c r="D193" s="43"/>
      <c r="E193" s="43"/>
      <c r="F193" s="43"/>
      <c r="G193" s="48" t="str">
        <f t="shared" si="14"/>
        <v>//</v>
      </c>
      <c r="H193" s="51"/>
      <c r="I193" s="51"/>
      <c r="J193" s="54" t="str">
        <f t="shared" si="15"/>
        <v/>
      </c>
      <c r="K193" s="56"/>
      <c r="L193" s="43"/>
      <c r="N193" s="58" t="str">
        <f>IFERROR(VLOOKUP($A193,'②利用者名簿'!$A:$E,5,0),"")</f>
        <v/>
      </c>
      <c r="O193" s="59" t="str">
        <f>IFERROR(2*'①団体情報'!$B$5*'③入力シート'!J193,"")</f>
        <v/>
      </c>
      <c r="P193" s="59" t="str">
        <f>IFERROR(N193*'③入力シート'!J193,"")</f>
        <v/>
      </c>
      <c r="Q193" s="60" t="str">
        <f t="shared" si="16"/>
        <v>..</v>
      </c>
      <c r="R193" s="61" t="str">
        <f t="shared" si="17"/>
        <v/>
      </c>
      <c r="S193" s="61" t="str">
        <f t="shared" si="18"/>
        <v/>
      </c>
      <c r="T193" s="62" t="str">
        <f t="shared" si="19"/>
        <v/>
      </c>
      <c r="U193" s="58" t="str">
        <f t="shared" si="20"/>
        <v/>
      </c>
    </row>
    <row r="194" spans="1:21" ht="15.95" customHeight="1">
      <c r="A194" s="43"/>
      <c r="B194" s="46" t="str">
        <f>IFERROR(VLOOKUP($A194,'②利用者名簿'!$A:$E,2,0),"")</f>
        <v/>
      </c>
      <c r="C194" s="48" t="str">
        <f>IFERROR(VLOOKUP($A194,'②利用者名簿'!$A:$E,3,0),"")</f>
        <v/>
      </c>
      <c r="D194" s="43"/>
      <c r="E194" s="43"/>
      <c r="F194" s="43"/>
      <c r="G194" s="48" t="str">
        <f t="shared" si="14"/>
        <v>//</v>
      </c>
      <c r="H194" s="51"/>
      <c r="I194" s="51"/>
      <c r="J194" s="54" t="str">
        <f t="shared" si="15"/>
        <v/>
      </c>
      <c r="K194" s="56"/>
      <c r="L194" s="43"/>
      <c r="N194" s="58" t="str">
        <f>IFERROR(VLOOKUP($A194,'②利用者名簿'!$A:$E,5,0),"")</f>
        <v/>
      </c>
      <c r="O194" s="59" t="str">
        <f>IFERROR(2*'①団体情報'!$B$5*'③入力シート'!J194,"")</f>
        <v/>
      </c>
      <c r="P194" s="59" t="str">
        <f>IFERROR(N194*'③入力シート'!J194,"")</f>
        <v/>
      </c>
      <c r="Q194" s="60" t="str">
        <f t="shared" si="16"/>
        <v>..</v>
      </c>
      <c r="R194" s="61" t="str">
        <f t="shared" si="17"/>
        <v/>
      </c>
      <c r="S194" s="61" t="str">
        <f t="shared" si="18"/>
        <v/>
      </c>
      <c r="T194" s="62" t="str">
        <f t="shared" si="19"/>
        <v/>
      </c>
      <c r="U194" s="58" t="str">
        <f t="shared" si="20"/>
        <v/>
      </c>
    </row>
    <row r="195" spans="1:21" ht="15.95" customHeight="1">
      <c r="A195" s="43"/>
      <c r="B195" s="46" t="str">
        <f>IFERROR(VLOOKUP($A195,'②利用者名簿'!$A:$E,2,0),"")</f>
        <v/>
      </c>
      <c r="C195" s="48" t="str">
        <f>IFERROR(VLOOKUP($A195,'②利用者名簿'!$A:$E,3,0),"")</f>
        <v/>
      </c>
      <c r="D195" s="43"/>
      <c r="E195" s="43"/>
      <c r="F195" s="43"/>
      <c r="G195" s="48" t="str">
        <f t="shared" si="14"/>
        <v>//</v>
      </c>
      <c r="H195" s="51"/>
      <c r="I195" s="51"/>
      <c r="J195" s="54" t="str">
        <f t="shared" si="15"/>
        <v/>
      </c>
      <c r="K195" s="56"/>
      <c r="L195" s="43"/>
      <c r="N195" s="58" t="str">
        <f>IFERROR(VLOOKUP($A195,'②利用者名簿'!$A:$E,5,0),"")</f>
        <v/>
      </c>
      <c r="O195" s="59" t="str">
        <f>IFERROR(2*'①団体情報'!$B$5*'③入力シート'!J195,"")</f>
        <v/>
      </c>
      <c r="P195" s="59" t="str">
        <f>IFERROR(N195*'③入力シート'!J195,"")</f>
        <v/>
      </c>
      <c r="Q195" s="60" t="str">
        <f t="shared" si="16"/>
        <v>..</v>
      </c>
      <c r="R195" s="61" t="str">
        <f t="shared" si="17"/>
        <v/>
      </c>
      <c r="S195" s="61" t="str">
        <f t="shared" si="18"/>
        <v/>
      </c>
      <c r="T195" s="62" t="str">
        <f t="shared" si="19"/>
        <v/>
      </c>
      <c r="U195" s="58" t="str">
        <f t="shared" si="20"/>
        <v/>
      </c>
    </row>
    <row r="196" spans="1:21" ht="15.95" customHeight="1">
      <c r="A196" s="43"/>
      <c r="B196" s="46" t="str">
        <f>IFERROR(VLOOKUP($A196,'②利用者名簿'!$A:$E,2,0),"")</f>
        <v/>
      </c>
      <c r="C196" s="48" t="str">
        <f>IFERROR(VLOOKUP($A196,'②利用者名簿'!$A:$E,3,0),"")</f>
        <v/>
      </c>
      <c r="D196" s="43"/>
      <c r="E196" s="43"/>
      <c r="F196" s="43"/>
      <c r="G196" s="48" t="str">
        <f t="shared" ref="G196:G259" si="21">TEXT(CONCATENATE(D196,"/",E196,"/",F196),"aaa")</f>
        <v>//</v>
      </c>
      <c r="H196" s="51"/>
      <c r="I196" s="51"/>
      <c r="J196" s="54" t="str">
        <f t="shared" ref="J196:J259" si="22">IFERROR(MROUND((ROUNDDOWN($I196,-2)-ROUNDDOWN($H196,-2))/100+(RIGHT($I196,2)-RIGHT($H196,2))/60,0.5),"")</f>
        <v/>
      </c>
      <c r="K196" s="56"/>
      <c r="L196" s="43"/>
      <c r="N196" s="58" t="str">
        <f>IFERROR(VLOOKUP($A196,'②利用者名簿'!$A:$E,5,0),"")</f>
        <v/>
      </c>
      <c r="O196" s="59" t="str">
        <f>IFERROR(2*'①団体情報'!$B$5*'③入力シート'!J196,"")</f>
        <v/>
      </c>
      <c r="P196" s="59" t="str">
        <f>IFERROR(N196*'③入力シート'!J196,"")</f>
        <v/>
      </c>
      <c r="Q196" s="60" t="str">
        <f t="shared" ref="Q196:Q259" si="23">CONCATENATE(D196,".",E196,".",F196)</f>
        <v>..</v>
      </c>
      <c r="R196" s="61" t="str">
        <f t="shared" ref="R196:R259" si="24">IFERROR(TIME(LEFT($H196,LEN($H196)-2),RIGHT($H196,2),0),"")</f>
        <v/>
      </c>
      <c r="S196" s="61" t="str">
        <f t="shared" ref="S196:S259" si="25">IFERROR(TIME(LEFT($I196,LEN($I196)-2),RIGHT($I196,2),0),"")</f>
        <v/>
      </c>
      <c r="T196" s="62" t="str">
        <f t="shared" ref="T196:T259" si="26">LEFT(K196,1)</f>
        <v/>
      </c>
      <c r="U196" s="58" t="str">
        <f t="shared" ref="U196:U259" si="27">CONCATENATE(A196,T196)</f>
        <v/>
      </c>
    </row>
    <row r="197" spans="1:21" ht="15.95" customHeight="1">
      <c r="A197" s="43"/>
      <c r="B197" s="46" t="str">
        <f>IFERROR(VLOOKUP($A197,'②利用者名簿'!$A:$E,2,0),"")</f>
        <v/>
      </c>
      <c r="C197" s="48" t="str">
        <f>IFERROR(VLOOKUP($A197,'②利用者名簿'!$A:$E,3,0),"")</f>
        <v/>
      </c>
      <c r="D197" s="43"/>
      <c r="E197" s="43"/>
      <c r="F197" s="43"/>
      <c r="G197" s="48" t="str">
        <f t="shared" si="21"/>
        <v>//</v>
      </c>
      <c r="H197" s="51"/>
      <c r="I197" s="51"/>
      <c r="J197" s="54" t="str">
        <f t="shared" si="22"/>
        <v/>
      </c>
      <c r="K197" s="56"/>
      <c r="L197" s="43"/>
      <c r="N197" s="58" t="str">
        <f>IFERROR(VLOOKUP($A197,'②利用者名簿'!$A:$E,5,0),"")</f>
        <v/>
      </c>
      <c r="O197" s="59" t="str">
        <f>IFERROR(2*'①団体情報'!$B$5*'③入力シート'!J197,"")</f>
        <v/>
      </c>
      <c r="P197" s="59" t="str">
        <f>IFERROR(N197*'③入力シート'!J197,"")</f>
        <v/>
      </c>
      <c r="Q197" s="60" t="str">
        <f t="shared" si="23"/>
        <v>..</v>
      </c>
      <c r="R197" s="61" t="str">
        <f t="shared" si="24"/>
        <v/>
      </c>
      <c r="S197" s="61" t="str">
        <f t="shared" si="25"/>
        <v/>
      </c>
      <c r="T197" s="62" t="str">
        <f t="shared" si="26"/>
        <v/>
      </c>
      <c r="U197" s="58" t="str">
        <f t="shared" si="27"/>
        <v/>
      </c>
    </row>
    <row r="198" spans="1:21" ht="15.95" customHeight="1">
      <c r="A198" s="43"/>
      <c r="B198" s="46" t="str">
        <f>IFERROR(VLOOKUP($A198,'②利用者名簿'!$A:$E,2,0),"")</f>
        <v/>
      </c>
      <c r="C198" s="48" t="str">
        <f>IFERROR(VLOOKUP($A198,'②利用者名簿'!$A:$E,3,0),"")</f>
        <v/>
      </c>
      <c r="D198" s="43"/>
      <c r="E198" s="43"/>
      <c r="F198" s="43"/>
      <c r="G198" s="48" t="str">
        <f t="shared" si="21"/>
        <v>//</v>
      </c>
      <c r="H198" s="51"/>
      <c r="I198" s="51"/>
      <c r="J198" s="54" t="str">
        <f t="shared" si="22"/>
        <v/>
      </c>
      <c r="K198" s="56"/>
      <c r="L198" s="43"/>
      <c r="N198" s="58" t="str">
        <f>IFERROR(VLOOKUP($A198,'②利用者名簿'!$A:$E,5,0),"")</f>
        <v/>
      </c>
      <c r="O198" s="59" t="str">
        <f>IFERROR(2*'①団体情報'!$B$5*'③入力シート'!J198,"")</f>
        <v/>
      </c>
      <c r="P198" s="59" t="str">
        <f>IFERROR(N198*'③入力シート'!J198,"")</f>
        <v/>
      </c>
      <c r="Q198" s="60" t="str">
        <f t="shared" si="23"/>
        <v>..</v>
      </c>
      <c r="R198" s="61" t="str">
        <f t="shared" si="24"/>
        <v/>
      </c>
      <c r="S198" s="61" t="str">
        <f t="shared" si="25"/>
        <v/>
      </c>
      <c r="T198" s="62" t="str">
        <f t="shared" si="26"/>
        <v/>
      </c>
      <c r="U198" s="58" t="str">
        <f t="shared" si="27"/>
        <v/>
      </c>
    </row>
    <row r="199" spans="1:21" ht="15.95" customHeight="1">
      <c r="A199" s="43"/>
      <c r="B199" s="46" t="str">
        <f>IFERROR(VLOOKUP($A199,'②利用者名簿'!$A:$E,2,0),"")</f>
        <v/>
      </c>
      <c r="C199" s="48" t="str">
        <f>IFERROR(VLOOKUP($A199,'②利用者名簿'!$A:$E,3,0),"")</f>
        <v/>
      </c>
      <c r="D199" s="43"/>
      <c r="E199" s="43"/>
      <c r="F199" s="43"/>
      <c r="G199" s="48" t="str">
        <f t="shared" si="21"/>
        <v>//</v>
      </c>
      <c r="H199" s="51"/>
      <c r="I199" s="51"/>
      <c r="J199" s="54" t="str">
        <f t="shared" si="22"/>
        <v/>
      </c>
      <c r="K199" s="56"/>
      <c r="L199" s="43"/>
      <c r="N199" s="58" t="str">
        <f>IFERROR(VLOOKUP($A199,'②利用者名簿'!$A:$E,5,0),"")</f>
        <v/>
      </c>
      <c r="O199" s="59" t="str">
        <f>IFERROR(2*'①団体情報'!$B$5*'③入力シート'!J199,"")</f>
        <v/>
      </c>
      <c r="P199" s="59" t="str">
        <f>IFERROR(N199*'③入力シート'!J199,"")</f>
        <v/>
      </c>
      <c r="Q199" s="60" t="str">
        <f t="shared" si="23"/>
        <v>..</v>
      </c>
      <c r="R199" s="61" t="str">
        <f t="shared" si="24"/>
        <v/>
      </c>
      <c r="S199" s="61" t="str">
        <f t="shared" si="25"/>
        <v/>
      </c>
      <c r="T199" s="62" t="str">
        <f t="shared" si="26"/>
        <v/>
      </c>
      <c r="U199" s="58" t="str">
        <f t="shared" si="27"/>
        <v/>
      </c>
    </row>
    <row r="200" spans="1:21" ht="15.95" customHeight="1">
      <c r="A200" s="43"/>
      <c r="B200" s="46" t="str">
        <f>IFERROR(VLOOKUP($A200,'②利用者名簿'!$A:$E,2,0),"")</f>
        <v/>
      </c>
      <c r="C200" s="48" t="str">
        <f>IFERROR(VLOOKUP($A200,'②利用者名簿'!$A:$E,3,0),"")</f>
        <v/>
      </c>
      <c r="D200" s="43"/>
      <c r="E200" s="43"/>
      <c r="F200" s="43"/>
      <c r="G200" s="48" t="str">
        <f t="shared" si="21"/>
        <v>//</v>
      </c>
      <c r="H200" s="51"/>
      <c r="I200" s="51"/>
      <c r="J200" s="54" t="str">
        <f t="shared" si="22"/>
        <v/>
      </c>
      <c r="K200" s="56"/>
      <c r="L200" s="43"/>
      <c r="N200" s="58" t="str">
        <f>IFERROR(VLOOKUP($A200,'②利用者名簿'!$A:$E,5,0),"")</f>
        <v/>
      </c>
      <c r="O200" s="59" t="str">
        <f>IFERROR(2*'①団体情報'!$B$5*'③入力シート'!J200,"")</f>
        <v/>
      </c>
      <c r="P200" s="59" t="str">
        <f>IFERROR(N200*'③入力シート'!J200,"")</f>
        <v/>
      </c>
      <c r="Q200" s="60" t="str">
        <f t="shared" si="23"/>
        <v>..</v>
      </c>
      <c r="R200" s="61" t="str">
        <f t="shared" si="24"/>
        <v/>
      </c>
      <c r="S200" s="61" t="str">
        <f t="shared" si="25"/>
        <v/>
      </c>
      <c r="T200" s="62" t="str">
        <f t="shared" si="26"/>
        <v/>
      </c>
      <c r="U200" s="58" t="str">
        <f t="shared" si="27"/>
        <v/>
      </c>
    </row>
    <row r="201" spans="1:21" ht="15.95" customHeight="1">
      <c r="A201" s="43"/>
      <c r="B201" s="46" t="str">
        <f>IFERROR(VLOOKUP($A201,'②利用者名簿'!$A:$E,2,0),"")</f>
        <v/>
      </c>
      <c r="C201" s="48" t="str">
        <f>IFERROR(VLOOKUP($A201,'②利用者名簿'!$A:$E,3,0),"")</f>
        <v/>
      </c>
      <c r="D201" s="43"/>
      <c r="E201" s="43"/>
      <c r="F201" s="43"/>
      <c r="G201" s="48" t="str">
        <f t="shared" si="21"/>
        <v>//</v>
      </c>
      <c r="H201" s="51"/>
      <c r="I201" s="51"/>
      <c r="J201" s="54" t="str">
        <f t="shared" si="22"/>
        <v/>
      </c>
      <c r="K201" s="56"/>
      <c r="L201" s="43"/>
      <c r="N201" s="58" t="str">
        <f>IFERROR(VLOOKUP($A201,'②利用者名簿'!$A:$E,5,0),"")</f>
        <v/>
      </c>
      <c r="O201" s="59" t="str">
        <f>IFERROR(2*'①団体情報'!$B$5*'③入力シート'!J201,"")</f>
        <v/>
      </c>
      <c r="P201" s="59" t="str">
        <f>IFERROR(N201*'③入力シート'!J201,"")</f>
        <v/>
      </c>
      <c r="Q201" s="60" t="str">
        <f t="shared" si="23"/>
        <v>..</v>
      </c>
      <c r="R201" s="61" t="str">
        <f t="shared" si="24"/>
        <v/>
      </c>
      <c r="S201" s="61" t="str">
        <f t="shared" si="25"/>
        <v/>
      </c>
      <c r="T201" s="62" t="str">
        <f t="shared" si="26"/>
        <v/>
      </c>
      <c r="U201" s="58" t="str">
        <f t="shared" si="27"/>
        <v/>
      </c>
    </row>
    <row r="202" spans="1:21" ht="15.95" customHeight="1">
      <c r="A202" s="43"/>
      <c r="B202" s="46" t="str">
        <f>IFERROR(VLOOKUP($A202,'②利用者名簿'!$A:$E,2,0),"")</f>
        <v/>
      </c>
      <c r="C202" s="48" t="str">
        <f>IFERROR(VLOOKUP($A202,'②利用者名簿'!$A:$E,3,0),"")</f>
        <v/>
      </c>
      <c r="D202" s="43"/>
      <c r="E202" s="43"/>
      <c r="F202" s="43"/>
      <c r="G202" s="48" t="str">
        <f t="shared" si="21"/>
        <v>//</v>
      </c>
      <c r="H202" s="51"/>
      <c r="I202" s="51"/>
      <c r="J202" s="54" t="str">
        <f t="shared" si="22"/>
        <v/>
      </c>
      <c r="K202" s="56"/>
      <c r="L202" s="43"/>
      <c r="N202" s="58" t="str">
        <f>IFERROR(VLOOKUP($A202,'②利用者名簿'!$A:$E,5,0),"")</f>
        <v/>
      </c>
      <c r="O202" s="59" t="str">
        <f>IFERROR(2*'①団体情報'!$B$5*'③入力シート'!J202,"")</f>
        <v/>
      </c>
      <c r="P202" s="59" t="str">
        <f>IFERROR(N202*'③入力シート'!J202,"")</f>
        <v/>
      </c>
      <c r="Q202" s="60" t="str">
        <f t="shared" si="23"/>
        <v>..</v>
      </c>
      <c r="R202" s="61" t="str">
        <f t="shared" si="24"/>
        <v/>
      </c>
      <c r="S202" s="61" t="str">
        <f t="shared" si="25"/>
        <v/>
      </c>
      <c r="T202" s="62" t="str">
        <f t="shared" si="26"/>
        <v/>
      </c>
      <c r="U202" s="58" t="str">
        <f t="shared" si="27"/>
        <v/>
      </c>
    </row>
    <row r="203" spans="1:21" ht="15.95" customHeight="1">
      <c r="A203" s="43"/>
      <c r="B203" s="46" t="str">
        <f>IFERROR(VLOOKUP($A203,'②利用者名簿'!$A:$E,2,0),"")</f>
        <v/>
      </c>
      <c r="C203" s="48" t="str">
        <f>IFERROR(VLOOKUP($A203,'②利用者名簿'!$A:$E,3,0),"")</f>
        <v/>
      </c>
      <c r="D203" s="43"/>
      <c r="E203" s="43"/>
      <c r="F203" s="43"/>
      <c r="G203" s="48" t="str">
        <f t="shared" si="21"/>
        <v>//</v>
      </c>
      <c r="H203" s="51"/>
      <c r="I203" s="51"/>
      <c r="J203" s="54" t="str">
        <f t="shared" si="22"/>
        <v/>
      </c>
      <c r="K203" s="56"/>
      <c r="L203" s="43"/>
      <c r="N203" s="58" t="str">
        <f>IFERROR(VLOOKUP($A203,'②利用者名簿'!$A:$E,5,0),"")</f>
        <v/>
      </c>
      <c r="O203" s="59" t="str">
        <f>IFERROR(2*'①団体情報'!$B$5*'③入力シート'!J203,"")</f>
        <v/>
      </c>
      <c r="P203" s="59" t="str">
        <f>IFERROR(N203*'③入力シート'!J203,"")</f>
        <v/>
      </c>
      <c r="Q203" s="60" t="str">
        <f t="shared" si="23"/>
        <v>..</v>
      </c>
      <c r="R203" s="61" t="str">
        <f t="shared" si="24"/>
        <v/>
      </c>
      <c r="S203" s="61" t="str">
        <f t="shared" si="25"/>
        <v/>
      </c>
      <c r="T203" s="62" t="str">
        <f t="shared" si="26"/>
        <v/>
      </c>
      <c r="U203" s="58" t="str">
        <f t="shared" si="27"/>
        <v/>
      </c>
    </row>
    <row r="204" spans="1:21" ht="15.95" customHeight="1">
      <c r="A204" s="43"/>
      <c r="B204" s="46" t="str">
        <f>IFERROR(VLOOKUP($A204,'②利用者名簿'!$A:$E,2,0),"")</f>
        <v/>
      </c>
      <c r="C204" s="48" t="str">
        <f>IFERROR(VLOOKUP($A204,'②利用者名簿'!$A:$E,3,0),"")</f>
        <v/>
      </c>
      <c r="D204" s="43"/>
      <c r="E204" s="43"/>
      <c r="F204" s="43"/>
      <c r="G204" s="48" t="str">
        <f t="shared" si="21"/>
        <v>//</v>
      </c>
      <c r="H204" s="51"/>
      <c r="I204" s="51"/>
      <c r="J204" s="54" t="str">
        <f t="shared" si="22"/>
        <v/>
      </c>
      <c r="K204" s="56"/>
      <c r="L204" s="43"/>
      <c r="N204" s="58" t="str">
        <f>IFERROR(VLOOKUP($A204,'②利用者名簿'!$A:$E,5,0),"")</f>
        <v/>
      </c>
      <c r="O204" s="59" t="str">
        <f>IFERROR(2*'①団体情報'!$B$5*'③入力シート'!J204,"")</f>
        <v/>
      </c>
      <c r="P204" s="59" t="str">
        <f>IFERROR(N204*'③入力シート'!J204,"")</f>
        <v/>
      </c>
      <c r="Q204" s="60" t="str">
        <f t="shared" si="23"/>
        <v>..</v>
      </c>
      <c r="R204" s="61" t="str">
        <f t="shared" si="24"/>
        <v/>
      </c>
      <c r="S204" s="61" t="str">
        <f t="shared" si="25"/>
        <v/>
      </c>
      <c r="T204" s="62" t="str">
        <f t="shared" si="26"/>
        <v/>
      </c>
      <c r="U204" s="58" t="str">
        <f t="shared" si="27"/>
        <v/>
      </c>
    </row>
    <row r="205" spans="1:21" ht="15.95" customHeight="1">
      <c r="A205" s="43"/>
      <c r="B205" s="46" t="str">
        <f>IFERROR(VLOOKUP($A205,'②利用者名簿'!$A:$E,2,0),"")</f>
        <v/>
      </c>
      <c r="C205" s="48" t="str">
        <f>IFERROR(VLOOKUP($A205,'②利用者名簿'!$A:$E,3,0),"")</f>
        <v/>
      </c>
      <c r="D205" s="43"/>
      <c r="E205" s="43"/>
      <c r="F205" s="43"/>
      <c r="G205" s="48" t="str">
        <f t="shared" si="21"/>
        <v>//</v>
      </c>
      <c r="H205" s="51"/>
      <c r="I205" s="51"/>
      <c r="J205" s="54" t="str">
        <f t="shared" si="22"/>
        <v/>
      </c>
      <c r="K205" s="56"/>
      <c r="L205" s="43"/>
      <c r="N205" s="58" t="str">
        <f>IFERROR(VLOOKUP($A205,'②利用者名簿'!$A:$E,5,0),"")</f>
        <v/>
      </c>
      <c r="O205" s="59" t="str">
        <f>IFERROR(2*'①団体情報'!$B$5*'③入力シート'!J205,"")</f>
        <v/>
      </c>
      <c r="P205" s="59" t="str">
        <f>IFERROR(N205*'③入力シート'!J205,"")</f>
        <v/>
      </c>
      <c r="Q205" s="60" t="str">
        <f t="shared" si="23"/>
        <v>..</v>
      </c>
      <c r="R205" s="61" t="str">
        <f t="shared" si="24"/>
        <v/>
      </c>
      <c r="S205" s="61" t="str">
        <f t="shared" si="25"/>
        <v/>
      </c>
      <c r="T205" s="62" t="str">
        <f t="shared" si="26"/>
        <v/>
      </c>
      <c r="U205" s="58" t="str">
        <f t="shared" si="27"/>
        <v/>
      </c>
    </row>
    <row r="206" spans="1:21" ht="15.95" customHeight="1">
      <c r="A206" s="43"/>
      <c r="B206" s="46" t="str">
        <f>IFERROR(VLOOKUP($A206,'②利用者名簿'!$A:$E,2,0),"")</f>
        <v/>
      </c>
      <c r="C206" s="48" t="str">
        <f>IFERROR(VLOOKUP($A206,'②利用者名簿'!$A:$E,3,0),"")</f>
        <v/>
      </c>
      <c r="D206" s="43"/>
      <c r="E206" s="43"/>
      <c r="F206" s="43"/>
      <c r="G206" s="48" t="str">
        <f t="shared" si="21"/>
        <v>//</v>
      </c>
      <c r="H206" s="51"/>
      <c r="I206" s="51"/>
      <c r="J206" s="54" t="str">
        <f t="shared" si="22"/>
        <v/>
      </c>
      <c r="K206" s="56"/>
      <c r="L206" s="43"/>
      <c r="N206" s="58" t="str">
        <f>IFERROR(VLOOKUP($A206,'②利用者名簿'!$A:$E,5,0),"")</f>
        <v/>
      </c>
      <c r="O206" s="59" t="str">
        <f>IFERROR(2*'①団体情報'!$B$5*'③入力シート'!J206,"")</f>
        <v/>
      </c>
      <c r="P206" s="59" t="str">
        <f>IFERROR(N206*'③入力シート'!J206,"")</f>
        <v/>
      </c>
      <c r="Q206" s="60" t="str">
        <f t="shared" si="23"/>
        <v>..</v>
      </c>
      <c r="R206" s="61" t="str">
        <f t="shared" si="24"/>
        <v/>
      </c>
      <c r="S206" s="61" t="str">
        <f t="shared" si="25"/>
        <v/>
      </c>
      <c r="T206" s="62" t="str">
        <f t="shared" si="26"/>
        <v/>
      </c>
      <c r="U206" s="58" t="str">
        <f t="shared" si="27"/>
        <v/>
      </c>
    </row>
    <row r="207" spans="1:21" ht="15.95" customHeight="1">
      <c r="A207" s="43"/>
      <c r="B207" s="46" t="str">
        <f>IFERROR(VLOOKUP($A207,'②利用者名簿'!$A:$E,2,0),"")</f>
        <v/>
      </c>
      <c r="C207" s="48" t="str">
        <f>IFERROR(VLOOKUP($A207,'②利用者名簿'!$A:$E,3,0),"")</f>
        <v/>
      </c>
      <c r="D207" s="43"/>
      <c r="E207" s="43"/>
      <c r="F207" s="43"/>
      <c r="G207" s="48" t="str">
        <f t="shared" si="21"/>
        <v>//</v>
      </c>
      <c r="H207" s="51"/>
      <c r="I207" s="51"/>
      <c r="J207" s="54" t="str">
        <f t="shared" si="22"/>
        <v/>
      </c>
      <c r="K207" s="56"/>
      <c r="L207" s="43"/>
      <c r="N207" s="58" t="str">
        <f>IFERROR(VLOOKUP($A207,'②利用者名簿'!$A:$E,5,0),"")</f>
        <v/>
      </c>
      <c r="O207" s="59" t="str">
        <f>IFERROR(2*'①団体情報'!$B$5*'③入力シート'!J207,"")</f>
        <v/>
      </c>
      <c r="P207" s="59" t="str">
        <f>IFERROR(N207*'③入力シート'!J207,"")</f>
        <v/>
      </c>
      <c r="Q207" s="60" t="str">
        <f t="shared" si="23"/>
        <v>..</v>
      </c>
      <c r="R207" s="61" t="str">
        <f t="shared" si="24"/>
        <v/>
      </c>
      <c r="S207" s="61" t="str">
        <f t="shared" si="25"/>
        <v/>
      </c>
      <c r="T207" s="62" t="str">
        <f t="shared" si="26"/>
        <v/>
      </c>
      <c r="U207" s="58" t="str">
        <f t="shared" si="27"/>
        <v/>
      </c>
    </row>
    <row r="208" spans="1:21" ht="15.95" customHeight="1">
      <c r="A208" s="43"/>
      <c r="B208" s="46" t="str">
        <f>IFERROR(VLOOKUP($A208,'②利用者名簿'!$A:$E,2,0),"")</f>
        <v/>
      </c>
      <c r="C208" s="48" t="str">
        <f>IFERROR(VLOOKUP($A208,'②利用者名簿'!$A:$E,3,0),"")</f>
        <v/>
      </c>
      <c r="D208" s="43"/>
      <c r="E208" s="43"/>
      <c r="F208" s="43"/>
      <c r="G208" s="48" t="str">
        <f t="shared" si="21"/>
        <v>//</v>
      </c>
      <c r="H208" s="51"/>
      <c r="I208" s="51"/>
      <c r="J208" s="54" t="str">
        <f t="shared" si="22"/>
        <v/>
      </c>
      <c r="K208" s="56"/>
      <c r="L208" s="43"/>
      <c r="N208" s="58" t="str">
        <f>IFERROR(VLOOKUP($A208,'②利用者名簿'!$A:$E,5,0),"")</f>
        <v/>
      </c>
      <c r="O208" s="59" t="str">
        <f>IFERROR(2*'①団体情報'!$B$5*'③入力シート'!J208,"")</f>
        <v/>
      </c>
      <c r="P208" s="59" t="str">
        <f>IFERROR(N208*'③入力シート'!J208,"")</f>
        <v/>
      </c>
      <c r="Q208" s="60" t="str">
        <f t="shared" si="23"/>
        <v>..</v>
      </c>
      <c r="R208" s="61" t="str">
        <f t="shared" si="24"/>
        <v/>
      </c>
      <c r="S208" s="61" t="str">
        <f t="shared" si="25"/>
        <v/>
      </c>
      <c r="T208" s="62" t="str">
        <f t="shared" si="26"/>
        <v/>
      </c>
      <c r="U208" s="58" t="str">
        <f t="shared" si="27"/>
        <v/>
      </c>
    </row>
    <row r="209" spans="1:21" ht="15.95" customHeight="1">
      <c r="A209" s="43"/>
      <c r="B209" s="46" t="str">
        <f>IFERROR(VLOOKUP($A209,'②利用者名簿'!$A:$E,2,0),"")</f>
        <v/>
      </c>
      <c r="C209" s="48" t="str">
        <f>IFERROR(VLOOKUP($A209,'②利用者名簿'!$A:$E,3,0),"")</f>
        <v/>
      </c>
      <c r="D209" s="43"/>
      <c r="E209" s="43"/>
      <c r="F209" s="43"/>
      <c r="G209" s="48" t="str">
        <f t="shared" si="21"/>
        <v>//</v>
      </c>
      <c r="H209" s="51"/>
      <c r="I209" s="51"/>
      <c r="J209" s="54" t="str">
        <f t="shared" si="22"/>
        <v/>
      </c>
      <c r="K209" s="56"/>
      <c r="L209" s="43"/>
      <c r="N209" s="58" t="str">
        <f>IFERROR(VLOOKUP($A209,'②利用者名簿'!$A:$E,5,0),"")</f>
        <v/>
      </c>
      <c r="O209" s="59" t="str">
        <f>IFERROR(2*'①団体情報'!$B$5*'③入力シート'!J209,"")</f>
        <v/>
      </c>
      <c r="P209" s="59" t="str">
        <f>IFERROR(N209*'③入力シート'!J209,"")</f>
        <v/>
      </c>
      <c r="Q209" s="60" t="str">
        <f t="shared" si="23"/>
        <v>..</v>
      </c>
      <c r="R209" s="61" t="str">
        <f t="shared" si="24"/>
        <v/>
      </c>
      <c r="S209" s="61" t="str">
        <f t="shared" si="25"/>
        <v/>
      </c>
      <c r="T209" s="62" t="str">
        <f t="shared" si="26"/>
        <v/>
      </c>
      <c r="U209" s="58" t="str">
        <f t="shared" si="27"/>
        <v/>
      </c>
    </row>
    <row r="210" spans="1:21" ht="15.95" customHeight="1">
      <c r="A210" s="43"/>
      <c r="B210" s="46" t="str">
        <f>IFERROR(VLOOKUP($A210,'②利用者名簿'!$A:$E,2,0),"")</f>
        <v/>
      </c>
      <c r="C210" s="48" t="str">
        <f>IFERROR(VLOOKUP($A210,'②利用者名簿'!$A:$E,3,0),"")</f>
        <v/>
      </c>
      <c r="D210" s="43"/>
      <c r="E210" s="43"/>
      <c r="F210" s="43"/>
      <c r="G210" s="48" t="str">
        <f t="shared" si="21"/>
        <v>//</v>
      </c>
      <c r="H210" s="51"/>
      <c r="I210" s="51"/>
      <c r="J210" s="54" t="str">
        <f t="shared" si="22"/>
        <v/>
      </c>
      <c r="K210" s="56"/>
      <c r="L210" s="43"/>
      <c r="N210" s="58" t="str">
        <f>IFERROR(VLOOKUP($A210,'②利用者名簿'!$A:$E,5,0),"")</f>
        <v/>
      </c>
      <c r="O210" s="59" t="str">
        <f>IFERROR(2*'①団体情報'!$B$5*'③入力シート'!J210,"")</f>
        <v/>
      </c>
      <c r="P210" s="59" t="str">
        <f>IFERROR(N210*'③入力シート'!J210,"")</f>
        <v/>
      </c>
      <c r="Q210" s="60" t="str">
        <f t="shared" si="23"/>
        <v>..</v>
      </c>
      <c r="R210" s="61" t="str">
        <f t="shared" si="24"/>
        <v/>
      </c>
      <c r="S210" s="61" t="str">
        <f t="shared" si="25"/>
        <v/>
      </c>
      <c r="T210" s="62" t="str">
        <f t="shared" si="26"/>
        <v/>
      </c>
      <c r="U210" s="58" t="str">
        <f t="shared" si="27"/>
        <v/>
      </c>
    </row>
    <row r="211" spans="1:21" ht="15.95" customHeight="1">
      <c r="A211" s="43"/>
      <c r="B211" s="46" t="str">
        <f>IFERROR(VLOOKUP($A211,'②利用者名簿'!$A:$E,2,0),"")</f>
        <v/>
      </c>
      <c r="C211" s="48" t="str">
        <f>IFERROR(VLOOKUP($A211,'②利用者名簿'!$A:$E,3,0),"")</f>
        <v/>
      </c>
      <c r="D211" s="43"/>
      <c r="E211" s="43"/>
      <c r="F211" s="43"/>
      <c r="G211" s="48" t="str">
        <f t="shared" si="21"/>
        <v>//</v>
      </c>
      <c r="H211" s="51"/>
      <c r="I211" s="51"/>
      <c r="J211" s="54" t="str">
        <f t="shared" si="22"/>
        <v/>
      </c>
      <c r="K211" s="56"/>
      <c r="L211" s="43"/>
      <c r="N211" s="58" t="str">
        <f>IFERROR(VLOOKUP($A211,'②利用者名簿'!$A:$E,5,0),"")</f>
        <v/>
      </c>
      <c r="O211" s="59" t="str">
        <f>IFERROR(2*'①団体情報'!$B$5*'③入力シート'!J211,"")</f>
        <v/>
      </c>
      <c r="P211" s="59" t="str">
        <f>IFERROR(N211*'③入力シート'!J211,"")</f>
        <v/>
      </c>
      <c r="Q211" s="60" t="str">
        <f t="shared" si="23"/>
        <v>..</v>
      </c>
      <c r="R211" s="61" t="str">
        <f t="shared" si="24"/>
        <v/>
      </c>
      <c r="S211" s="61" t="str">
        <f t="shared" si="25"/>
        <v/>
      </c>
      <c r="T211" s="62" t="str">
        <f t="shared" si="26"/>
        <v/>
      </c>
      <c r="U211" s="58" t="str">
        <f t="shared" si="27"/>
        <v/>
      </c>
    </row>
    <row r="212" spans="1:21" ht="15.95" customHeight="1">
      <c r="A212" s="43"/>
      <c r="B212" s="46" t="str">
        <f>IFERROR(VLOOKUP($A212,'②利用者名簿'!$A:$E,2,0),"")</f>
        <v/>
      </c>
      <c r="C212" s="48" t="str">
        <f>IFERROR(VLOOKUP($A212,'②利用者名簿'!$A:$E,3,0),"")</f>
        <v/>
      </c>
      <c r="D212" s="43"/>
      <c r="E212" s="43"/>
      <c r="F212" s="43"/>
      <c r="G212" s="48" t="str">
        <f t="shared" si="21"/>
        <v>//</v>
      </c>
      <c r="H212" s="51"/>
      <c r="I212" s="51"/>
      <c r="J212" s="54" t="str">
        <f t="shared" si="22"/>
        <v/>
      </c>
      <c r="K212" s="56"/>
      <c r="L212" s="43"/>
      <c r="N212" s="58" t="str">
        <f>IFERROR(VLOOKUP($A212,'②利用者名簿'!$A:$E,5,0),"")</f>
        <v/>
      </c>
      <c r="O212" s="59" t="str">
        <f>IFERROR(2*'①団体情報'!$B$5*'③入力シート'!J212,"")</f>
        <v/>
      </c>
      <c r="P212" s="59" t="str">
        <f>IFERROR(N212*'③入力シート'!J212,"")</f>
        <v/>
      </c>
      <c r="Q212" s="60" t="str">
        <f t="shared" si="23"/>
        <v>..</v>
      </c>
      <c r="R212" s="61" t="str">
        <f t="shared" si="24"/>
        <v/>
      </c>
      <c r="S212" s="61" t="str">
        <f t="shared" si="25"/>
        <v/>
      </c>
      <c r="T212" s="62" t="str">
        <f t="shared" si="26"/>
        <v/>
      </c>
      <c r="U212" s="58" t="str">
        <f t="shared" si="27"/>
        <v/>
      </c>
    </row>
    <row r="213" spans="1:21" ht="15.95" customHeight="1">
      <c r="A213" s="43"/>
      <c r="B213" s="46" t="str">
        <f>IFERROR(VLOOKUP($A213,'②利用者名簿'!$A:$E,2,0),"")</f>
        <v/>
      </c>
      <c r="C213" s="48" t="str">
        <f>IFERROR(VLOOKUP($A213,'②利用者名簿'!$A:$E,3,0),"")</f>
        <v/>
      </c>
      <c r="D213" s="43"/>
      <c r="E213" s="43"/>
      <c r="F213" s="43"/>
      <c r="G213" s="48" t="str">
        <f t="shared" si="21"/>
        <v>//</v>
      </c>
      <c r="H213" s="51"/>
      <c r="I213" s="51"/>
      <c r="J213" s="54" t="str">
        <f t="shared" si="22"/>
        <v/>
      </c>
      <c r="K213" s="56"/>
      <c r="L213" s="43"/>
      <c r="N213" s="58" t="str">
        <f>IFERROR(VLOOKUP($A213,'②利用者名簿'!$A:$E,5,0),"")</f>
        <v/>
      </c>
      <c r="O213" s="59" t="str">
        <f>IFERROR(2*'①団体情報'!$B$5*'③入力シート'!J213,"")</f>
        <v/>
      </c>
      <c r="P213" s="59" t="str">
        <f>IFERROR(N213*'③入力シート'!J213,"")</f>
        <v/>
      </c>
      <c r="Q213" s="60" t="str">
        <f t="shared" si="23"/>
        <v>..</v>
      </c>
      <c r="R213" s="61" t="str">
        <f t="shared" si="24"/>
        <v/>
      </c>
      <c r="S213" s="61" t="str">
        <f t="shared" si="25"/>
        <v/>
      </c>
      <c r="T213" s="62" t="str">
        <f t="shared" si="26"/>
        <v/>
      </c>
      <c r="U213" s="58" t="str">
        <f t="shared" si="27"/>
        <v/>
      </c>
    </row>
    <row r="214" spans="1:21" ht="15.95" customHeight="1">
      <c r="A214" s="43"/>
      <c r="B214" s="46" t="str">
        <f>IFERROR(VLOOKUP($A214,'②利用者名簿'!$A:$E,2,0),"")</f>
        <v/>
      </c>
      <c r="C214" s="48" t="str">
        <f>IFERROR(VLOOKUP($A214,'②利用者名簿'!$A:$E,3,0),"")</f>
        <v/>
      </c>
      <c r="D214" s="43"/>
      <c r="E214" s="43"/>
      <c r="F214" s="43"/>
      <c r="G214" s="48" t="str">
        <f t="shared" si="21"/>
        <v>//</v>
      </c>
      <c r="H214" s="51"/>
      <c r="I214" s="51"/>
      <c r="J214" s="54" t="str">
        <f t="shared" si="22"/>
        <v/>
      </c>
      <c r="K214" s="56"/>
      <c r="L214" s="43"/>
      <c r="N214" s="58" t="str">
        <f>IFERROR(VLOOKUP($A214,'②利用者名簿'!$A:$E,5,0),"")</f>
        <v/>
      </c>
      <c r="O214" s="59" t="str">
        <f>IFERROR(2*'①団体情報'!$B$5*'③入力シート'!J214,"")</f>
        <v/>
      </c>
      <c r="P214" s="59" t="str">
        <f>IFERROR(N214*'③入力シート'!J214,"")</f>
        <v/>
      </c>
      <c r="Q214" s="60" t="str">
        <f t="shared" si="23"/>
        <v>..</v>
      </c>
      <c r="R214" s="61" t="str">
        <f t="shared" si="24"/>
        <v/>
      </c>
      <c r="S214" s="61" t="str">
        <f t="shared" si="25"/>
        <v/>
      </c>
      <c r="T214" s="62" t="str">
        <f t="shared" si="26"/>
        <v/>
      </c>
      <c r="U214" s="58" t="str">
        <f t="shared" si="27"/>
        <v/>
      </c>
    </row>
    <row r="215" spans="1:21" ht="15.95" customHeight="1">
      <c r="A215" s="43"/>
      <c r="B215" s="46" t="str">
        <f>IFERROR(VLOOKUP($A215,'②利用者名簿'!$A:$E,2,0),"")</f>
        <v/>
      </c>
      <c r="C215" s="48" t="str">
        <f>IFERROR(VLOOKUP($A215,'②利用者名簿'!$A:$E,3,0),"")</f>
        <v/>
      </c>
      <c r="D215" s="43"/>
      <c r="E215" s="43"/>
      <c r="F215" s="43"/>
      <c r="G215" s="48" t="str">
        <f t="shared" si="21"/>
        <v>//</v>
      </c>
      <c r="H215" s="51"/>
      <c r="I215" s="51"/>
      <c r="J215" s="54" t="str">
        <f t="shared" si="22"/>
        <v/>
      </c>
      <c r="K215" s="56"/>
      <c r="L215" s="43"/>
      <c r="N215" s="58" t="str">
        <f>IFERROR(VLOOKUP($A215,'②利用者名簿'!$A:$E,5,0),"")</f>
        <v/>
      </c>
      <c r="O215" s="59" t="str">
        <f>IFERROR(2*'①団体情報'!$B$5*'③入力シート'!J215,"")</f>
        <v/>
      </c>
      <c r="P215" s="59" t="str">
        <f>IFERROR(N215*'③入力シート'!J215,"")</f>
        <v/>
      </c>
      <c r="Q215" s="60" t="str">
        <f t="shared" si="23"/>
        <v>..</v>
      </c>
      <c r="R215" s="61" t="str">
        <f t="shared" si="24"/>
        <v/>
      </c>
      <c r="S215" s="61" t="str">
        <f t="shared" si="25"/>
        <v/>
      </c>
      <c r="T215" s="62" t="str">
        <f t="shared" si="26"/>
        <v/>
      </c>
      <c r="U215" s="58" t="str">
        <f t="shared" si="27"/>
        <v/>
      </c>
    </row>
    <row r="216" spans="1:21" ht="15.95" customHeight="1">
      <c r="A216" s="43"/>
      <c r="B216" s="46" t="str">
        <f>IFERROR(VLOOKUP($A216,'②利用者名簿'!$A:$E,2,0),"")</f>
        <v/>
      </c>
      <c r="C216" s="48" t="str">
        <f>IFERROR(VLOOKUP($A216,'②利用者名簿'!$A:$E,3,0),"")</f>
        <v/>
      </c>
      <c r="D216" s="43"/>
      <c r="E216" s="43"/>
      <c r="F216" s="43"/>
      <c r="G216" s="48" t="str">
        <f t="shared" si="21"/>
        <v>//</v>
      </c>
      <c r="H216" s="51"/>
      <c r="I216" s="51"/>
      <c r="J216" s="54" t="str">
        <f t="shared" si="22"/>
        <v/>
      </c>
      <c r="K216" s="56"/>
      <c r="L216" s="43"/>
      <c r="N216" s="58" t="str">
        <f>IFERROR(VLOOKUP($A216,'②利用者名簿'!$A:$E,5,0),"")</f>
        <v/>
      </c>
      <c r="O216" s="59" t="str">
        <f>IFERROR(2*'①団体情報'!$B$5*'③入力シート'!J216,"")</f>
        <v/>
      </c>
      <c r="P216" s="59" t="str">
        <f>IFERROR(N216*'③入力シート'!J216,"")</f>
        <v/>
      </c>
      <c r="Q216" s="60" t="str">
        <f t="shared" si="23"/>
        <v>..</v>
      </c>
      <c r="R216" s="61" t="str">
        <f t="shared" si="24"/>
        <v/>
      </c>
      <c r="S216" s="61" t="str">
        <f t="shared" si="25"/>
        <v/>
      </c>
      <c r="T216" s="62" t="str">
        <f t="shared" si="26"/>
        <v/>
      </c>
      <c r="U216" s="58" t="str">
        <f t="shared" si="27"/>
        <v/>
      </c>
    </row>
    <row r="217" spans="1:21" ht="15.95" customHeight="1">
      <c r="A217" s="43"/>
      <c r="B217" s="46" t="str">
        <f>IFERROR(VLOOKUP($A217,'②利用者名簿'!$A:$E,2,0),"")</f>
        <v/>
      </c>
      <c r="C217" s="48" t="str">
        <f>IFERROR(VLOOKUP($A217,'②利用者名簿'!$A:$E,3,0),"")</f>
        <v/>
      </c>
      <c r="D217" s="43"/>
      <c r="E217" s="43"/>
      <c r="F217" s="43"/>
      <c r="G217" s="48" t="str">
        <f t="shared" si="21"/>
        <v>//</v>
      </c>
      <c r="H217" s="51"/>
      <c r="I217" s="51"/>
      <c r="J217" s="54" t="str">
        <f t="shared" si="22"/>
        <v/>
      </c>
      <c r="K217" s="56"/>
      <c r="L217" s="43"/>
      <c r="N217" s="58" t="str">
        <f>IFERROR(VLOOKUP($A217,'②利用者名簿'!$A:$E,5,0),"")</f>
        <v/>
      </c>
      <c r="O217" s="59" t="str">
        <f>IFERROR(2*'①団体情報'!$B$5*'③入力シート'!J217,"")</f>
        <v/>
      </c>
      <c r="P217" s="59" t="str">
        <f>IFERROR(N217*'③入力シート'!J217,"")</f>
        <v/>
      </c>
      <c r="Q217" s="60" t="str">
        <f t="shared" si="23"/>
        <v>..</v>
      </c>
      <c r="R217" s="61" t="str">
        <f t="shared" si="24"/>
        <v/>
      </c>
      <c r="S217" s="61" t="str">
        <f t="shared" si="25"/>
        <v/>
      </c>
      <c r="T217" s="62" t="str">
        <f t="shared" si="26"/>
        <v/>
      </c>
      <c r="U217" s="58" t="str">
        <f t="shared" si="27"/>
        <v/>
      </c>
    </row>
    <row r="218" spans="1:21" ht="15.95" customHeight="1">
      <c r="A218" s="43"/>
      <c r="B218" s="46" t="str">
        <f>IFERROR(VLOOKUP($A218,'②利用者名簿'!$A:$E,2,0),"")</f>
        <v/>
      </c>
      <c r="C218" s="48" t="str">
        <f>IFERROR(VLOOKUP($A218,'②利用者名簿'!$A:$E,3,0),"")</f>
        <v/>
      </c>
      <c r="D218" s="43"/>
      <c r="E218" s="43"/>
      <c r="F218" s="43"/>
      <c r="G218" s="48" t="str">
        <f t="shared" si="21"/>
        <v>//</v>
      </c>
      <c r="H218" s="51"/>
      <c r="I218" s="51"/>
      <c r="J218" s="54" t="str">
        <f t="shared" si="22"/>
        <v/>
      </c>
      <c r="K218" s="56"/>
      <c r="L218" s="43"/>
      <c r="N218" s="58" t="str">
        <f>IFERROR(VLOOKUP($A218,'②利用者名簿'!$A:$E,5,0),"")</f>
        <v/>
      </c>
      <c r="O218" s="59" t="str">
        <f>IFERROR(2*'①団体情報'!$B$5*'③入力シート'!J218,"")</f>
        <v/>
      </c>
      <c r="P218" s="59" t="str">
        <f>IFERROR(N218*'③入力シート'!J218,"")</f>
        <v/>
      </c>
      <c r="Q218" s="60" t="str">
        <f t="shared" si="23"/>
        <v>..</v>
      </c>
      <c r="R218" s="61" t="str">
        <f t="shared" si="24"/>
        <v/>
      </c>
      <c r="S218" s="61" t="str">
        <f t="shared" si="25"/>
        <v/>
      </c>
      <c r="T218" s="62" t="str">
        <f t="shared" si="26"/>
        <v/>
      </c>
      <c r="U218" s="58" t="str">
        <f t="shared" si="27"/>
        <v/>
      </c>
    </row>
    <row r="219" spans="1:21" ht="15.95" customHeight="1">
      <c r="A219" s="43"/>
      <c r="B219" s="46" t="str">
        <f>IFERROR(VLOOKUP($A219,'②利用者名簿'!$A:$E,2,0),"")</f>
        <v/>
      </c>
      <c r="C219" s="48" t="str">
        <f>IFERROR(VLOOKUP($A219,'②利用者名簿'!$A:$E,3,0),"")</f>
        <v/>
      </c>
      <c r="D219" s="43"/>
      <c r="E219" s="43"/>
      <c r="F219" s="43"/>
      <c r="G219" s="48" t="str">
        <f t="shared" si="21"/>
        <v>//</v>
      </c>
      <c r="H219" s="51"/>
      <c r="I219" s="51"/>
      <c r="J219" s="54" t="str">
        <f t="shared" si="22"/>
        <v/>
      </c>
      <c r="K219" s="56"/>
      <c r="L219" s="43"/>
      <c r="N219" s="58" t="str">
        <f>IFERROR(VLOOKUP($A219,'②利用者名簿'!$A:$E,5,0),"")</f>
        <v/>
      </c>
      <c r="O219" s="59" t="str">
        <f>IFERROR(2*'①団体情報'!$B$5*'③入力シート'!J219,"")</f>
        <v/>
      </c>
      <c r="P219" s="59" t="str">
        <f>IFERROR(N219*'③入力シート'!J219,"")</f>
        <v/>
      </c>
      <c r="Q219" s="60" t="str">
        <f t="shared" si="23"/>
        <v>..</v>
      </c>
      <c r="R219" s="61" t="str">
        <f t="shared" si="24"/>
        <v/>
      </c>
      <c r="S219" s="61" t="str">
        <f t="shared" si="25"/>
        <v/>
      </c>
      <c r="T219" s="62" t="str">
        <f t="shared" si="26"/>
        <v/>
      </c>
      <c r="U219" s="58" t="str">
        <f t="shared" si="27"/>
        <v/>
      </c>
    </row>
    <row r="220" spans="1:21" ht="15.95" customHeight="1">
      <c r="A220" s="43"/>
      <c r="B220" s="46" t="str">
        <f>IFERROR(VLOOKUP($A220,'②利用者名簿'!$A:$E,2,0),"")</f>
        <v/>
      </c>
      <c r="C220" s="48" t="str">
        <f>IFERROR(VLOOKUP($A220,'②利用者名簿'!$A:$E,3,0),"")</f>
        <v/>
      </c>
      <c r="D220" s="43"/>
      <c r="E220" s="43"/>
      <c r="F220" s="43"/>
      <c r="G220" s="48" t="str">
        <f t="shared" si="21"/>
        <v>//</v>
      </c>
      <c r="H220" s="51"/>
      <c r="I220" s="51"/>
      <c r="J220" s="54" t="str">
        <f t="shared" si="22"/>
        <v/>
      </c>
      <c r="K220" s="56"/>
      <c r="L220" s="43"/>
      <c r="N220" s="58" t="str">
        <f>IFERROR(VLOOKUP($A220,'②利用者名簿'!$A:$E,5,0),"")</f>
        <v/>
      </c>
      <c r="O220" s="59" t="str">
        <f>IFERROR(2*'①団体情報'!$B$5*'③入力シート'!J220,"")</f>
        <v/>
      </c>
      <c r="P220" s="59" t="str">
        <f>IFERROR(N220*'③入力シート'!J220,"")</f>
        <v/>
      </c>
      <c r="Q220" s="60" t="str">
        <f t="shared" si="23"/>
        <v>..</v>
      </c>
      <c r="R220" s="61" t="str">
        <f t="shared" si="24"/>
        <v/>
      </c>
      <c r="S220" s="61" t="str">
        <f t="shared" si="25"/>
        <v/>
      </c>
      <c r="T220" s="62" t="str">
        <f t="shared" si="26"/>
        <v/>
      </c>
      <c r="U220" s="58" t="str">
        <f t="shared" si="27"/>
        <v/>
      </c>
    </row>
    <row r="221" spans="1:21" ht="15.95" customHeight="1">
      <c r="A221" s="43"/>
      <c r="B221" s="46" t="str">
        <f>IFERROR(VLOOKUP($A221,'②利用者名簿'!$A:$E,2,0),"")</f>
        <v/>
      </c>
      <c r="C221" s="48" t="str">
        <f>IFERROR(VLOOKUP($A221,'②利用者名簿'!$A:$E,3,0),"")</f>
        <v/>
      </c>
      <c r="D221" s="43"/>
      <c r="E221" s="43"/>
      <c r="F221" s="43"/>
      <c r="G221" s="48" t="str">
        <f t="shared" si="21"/>
        <v>//</v>
      </c>
      <c r="H221" s="51"/>
      <c r="I221" s="51"/>
      <c r="J221" s="54" t="str">
        <f t="shared" si="22"/>
        <v/>
      </c>
      <c r="K221" s="56"/>
      <c r="L221" s="43"/>
      <c r="N221" s="58" t="str">
        <f>IFERROR(VLOOKUP($A221,'②利用者名簿'!$A:$E,5,0),"")</f>
        <v/>
      </c>
      <c r="O221" s="59" t="str">
        <f>IFERROR(2*'①団体情報'!$B$5*'③入力シート'!J221,"")</f>
        <v/>
      </c>
      <c r="P221" s="59" t="str">
        <f>IFERROR(N221*'③入力シート'!J221,"")</f>
        <v/>
      </c>
      <c r="Q221" s="60" t="str">
        <f t="shared" si="23"/>
        <v>..</v>
      </c>
      <c r="R221" s="61" t="str">
        <f t="shared" si="24"/>
        <v/>
      </c>
      <c r="S221" s="61" t="str">
        <f t="shared" si="25"/>
        <v/>
      </c>
      <c r="T221" s="62" t="str">
        <f t="shared" si="26"/>
        <v/>
      </c>
      <c r="U221" s="58" t="str">
        <f t="shared" si="27"/>
        <v/>
      </c>
    </row>
    <row r="222" spans="1:21" ht="15.95" customHeight="1">
      <c r="A222" s="43"/>
      <c r="B222" s="46" t="str">
        <f>IFERROR(VLOOKUP($A222,'②利用者名簿'!$A:$E,2,0),"")</f>
        <v/>
      </c>
      <c r="C222" s="48" t="str">
        <f>IFERROR(VLOOKUP($A222,'②利用者名簿'!$A:$E,3,0),"")</f>
        <v/>
      </c>
      <c r="D222" s="43"/>
      <c r="E222" s="43"/>
      <c r="F222" s="43"/>
      <c r="G222" s="48" t="str">
        <f t="shared" si="21"/>
        <v>//</v>
      </c>
      <c r="H222" s="51"/>
      <c r="I222" s="51"/>
      <c r="J222" s="54" t="str">
        <f t="shared" si="22"/>
        <v/>
      </c>
      <c r="K222" s="56"/>
      <c r="L222" s="43"/>
      <c r="N222" s="58" t="str">
        <f>IFERROR(VLOOKUP($A222,'②利用者名簿'!$A:$E,5,0),"")</f>
        <v/>
      </c>
      <c r="O222" s="59" t="str">
        <f>IFERROR(2*'①団体情報'!$B$5*'③入力シート'!J222,"")</f>
        <v/>
      </c>
      <c r="P222" s="59" t="str">
        <f>IFERROR(N222*'③入力シート'!J222,"")</f>
        <v/>
      </c>
      <c r="Q222" s="60" t="str">
        <f t="shared" si="23"/>
        <v>..</v>
      </c>
      <c r="R222" s="61" t="str">
        <f t="shared" si="24"/>
        <v/>
      </c>
      <c r="S222" s="61" t="str">
        <f t="shared" si="25"/>
        <v/>
      </c>
      <c r="T222" s="62" t="str">
        <f t="shared" si="26"/>
        <v/>
      </c>
      <c r="U222" s="58" t="str">
        <f t="shared" si="27"/>
        <v/>
      </c>
    </row>
    <row r="223" spans="1:21" ht="15.95" customHeight="1">
      <c r="A223" s="43"/>
      <c r="B223" s="46" t="str">
        <f>IFERROR(VLOOKUP($A223,'②利用者名簿'!$A:$E,2,0),"")</f>
        <v/>
      </c>
      <c r="C223" s="48" t="str">
        <f>IFERROR(VLOOKUP($A223,'②利用者名簿'!$A:$E,3,0),"")</f>
        <v/>
      </c>
      <c r="D223" s="43"/>
      <c r="E223" s="43"/>
      <c r="F223" s="43"/>
      <c r="G223" s="48" t="str">
        <f t="shared" si="21"/>
        <v>//</v>
      </c>
      <c r="H223" s="51"/>
      <c r="I223" s="51"/>
      <c r="J223" s="54" t="str">
        <f t="shared" si="22"/>
        <v/>
      </c>
      <c r="K223" s="56"/>
      <c r="L223" s="43"/>
      <c r="N223" s="58" t="str">
        <f>IFERROR(VLOOKUP($A223,'②利用者名簿'!$A:$E,5,0),"")</f>
        <v/>
      </c>
      <c r="O223" s="59" t="str">
        <f>IFERROR(2*'①団体情報'!$B$5*'③入力シート'!J223,"")</f>
        <v/>
      </c>
      <c r="P223" s="59" t="str">
        <f>IFERROR(N223*'③入力シート'!J223,"")</f>
        <v/>
      </c>
      <c r="Q223" s="60" t="str">
        <f t="shared" si="23"/>
        <v>..</v>
      </c>
      <c r="R223" s="61" t="str">
        <f t="shared" si="24"/>
        <v/>
      </c>
      <c r="S223" s="61" t="str">
        <f t="shared" si="25"/>
        <v/>
      </c>
      <c r="T223" s="62" t="str">
        <f t="shared" si="26"/>
        <v/>
      </c>
      <c r="U223" s="58" t="str">
        <f t="shared" si="27"/>
        <v/>
      </c>
    </row>
    <row r="224" spans="1:21" ht="15.95" customHeight="1">
      <c r="A224" s="43"/>
      <c r="B224" s="46" t="str">
        <f>IFERROR(VLOOKUP($A224,'②利用者名簿'!$A:$E,2,0),"")</f>
        <v/>
      </c>
      <c r="C224" s="48" t="str">
        <f>IFERROR(VLOOKUP($A224,'②利用者名簿'!$A:$E,3,0),"")</f>
        <v/>
      </c>
      <c r="D224" s="43"/>
      <c r="E224" s="43"/>
      <c r="F224" s="43"/>
      <c r="G224" s="48" t="str">
        <f t="shared" si="21"/>
        <v>//</v>
      </c>
      <c r="H224" s="51"/>
      <c r="I224" s="51"/>
      <c r="J224" s="54" t="str">
        <f t="shared" si="22"/>
        <v/>
      </c>
      <c r="K224" s="56"/>
      <c r="L224" s="43"/>
      <c r="N224" s="58" t="str">
        <f>IFERROR(VLOOKUP($A224,'②利用者名簿'!$A:$E,5,0),"")</f>
        <v/>
      </c>
      <c r="O224" s="59" t="str">
        <f>IFERROR(2*'①団体情報'!$B$5*'③入力シート'!J224,"")</f>
        <v/>
      </c>
      <c r="P224" s="59" t="str">
        <f>IFERROR(N224*'③入力シート'!J224,"")</f>
        <v/>
      </c>
      <c r="Q224" s="60" t="str">
        <f t="shared" si="23"/>
        <v>..</v>
      </c>
      <c r="R224" s="61" t="str">
        <f t="shared" si="24"/>
        <v/>
      </c>
      <c r="S224" s="61" t="str">
        <f t="shared" si="25"/>
        <v/>
      </c>
      <c r="T224" s="62" t="str">
        <f t="shared" si="26"/>
        <v/>
      </c>
      <c r="U224" s="58" t="str">
        <f t="shared" si="27"/>
        <v/>
      </c>
    </row>
    <row r="225" spans="1:21" ht="15.95" customHeight="1">
      <c r="A225" s="43"/>
      <c r="B225" s="46" t="str">
        <f>IFERROR(VLOOKUP($A225,'②利用者名簿'!$A:$E,2,0),"")</f>
        <v/>
      </c>
      <c r="C225" s="48" t="str">
        <f>IFERROR(VLOOKUP($A225,'②利用者名簿'!$A:$E,3,0),"")</f>
        <v/>
      </c>
      <c r="D225" s="43"/>
      <c r="E225" s="43"/>
      <c r="F225" s="43"/>
      <c r="G225" s="48" t="str">
        <f t="shared" si="21"/>
        <v>//</v>
      </c>
      <c r="H225" s="51"/>
      <c r="I225" s="51"/>
      <c r="J225" s="54" t="str">
        <f t="shared" si="22"/>
        <v/>
      </c>
      <c r="K225" s="56"/>
      <c r="L225" s="43"/>
      <c r="N225" s="58" t="str">
        <f>IFERROR(VLOOKUP($A225,'②利用者名簿'!$A:$E,5,0),"")</f>
        <v/>
      </c>
      <c r="O225" s="59" t="str">
        <f>IFERROR(2*'①団体情報'!$B$5*'③入力シート'!J225,"")</f>
        <v/>
      </c>
      <c r="P225" s="59" t="str">
        <f>IFERROR(N225*'③入力シート'!J225,"")</f>
        <v/>
      </c>
      <c r="Q225" s="60" t="str">
        <f t="shared" si="23"/>
        <v>..</v>
      </c>
      <c r="R225" s="61" t="str">
        <f t="shared" si="24"/>
        <v/>
      </c>
      <c r="S225" s="61" t="str">
        <f t="shared" si="25"/>
        <v/>
      </c>
      <c r="T225" s="62" t="str">
        <f t="shared" si="26"/>
        <v/>
      </c>
      <c r="U225" s="58" t="str">
        <f t="shared" si="27"/>
        <v/>
      </c>
    </row>
    <row r="226" spans="1:21" ht="15.95" customHeight="1">
      <c r="A226" s="43"/>
      <c r="B226" s="46" t="str">
        <f>IFERROR(VLOOKUP($A226,'②利用者名簿'!$A:$E,2,0),"")</f>
        <v/>
      </c>
      <c r="C226" s="48" t="str">
        <f>IFERROR(VLOOKUP($A226,'②利用者名簿'!$A:$E,3,0),"")</f>
        <v/>
      </c>
      <c r="D226" s="43"/>
      <c r="E226" s="43"/>
      <c r="F226" s="43"/>
      <c r="G226" s="48" t="str">
        <f t="shared" si="21"/>
        <v>//</v>
      </c>
      <c r="H226" s="51"/>
      <c r="I226" s="51"/>
      <c r="J226" s="54" t="str">
        <f t="shared" si="22"/>
        <v/>
      </c>
      <c r="K226" s="56"/>
      <c r="L226" s="43"/>
      <c r="N226" s="58" t="str">
        <f>IFERROR(VLOOKUP($A226,'②利用者名簿'!$A:$E,5,0),"")</f>
        <v/>
      </c>
      <c r="O226" s="59" t="str">
        <f>IFERROR(2*'①団体情報'!$B$5*'③入力シート'!J226,"")</f>
        <v/>
      </c>
      <c r="P226" s="59" t="str">
        <f>IFERROR(N226*'③入力シート'!J226,"")</f>
        <v/>
      </c>
      <c r="Q226" s="60" t="str">
        <f t="shared" si="23"/>
        <v>..</v>
      </c>
      <c r="R226" s="61" t="str">
        <f t="shared" si="24"/>
        <v/>
      </c>
      <c r="S226" s="61" t="str">
        <f t="shared" si="25"/>
        <v/>
      </c>
      <c r="T226" s="62" t="str">
        <f t="shared" si="26"/>
        <v/>
      </c>
      <c r="U226" s="58" t="str">
        <f t="shared" si="27"/>
        <v/>
      </c>
    </row>
    <row r="227" spans="1:21" ht="15.95" customHeight="1">
      <c r="A227" s="43"/>
      <c r="B227" s="46" t="str">
        <f>IFERROR(VLOOKUP($A227,'②利用者名簿'!$A:$E,2,0),"")</f>
        <v/>
      </c>
      <c r="C227" s="48" t="str">
        <f>IFERROR(VLOOKUP($A227,'②利用者名簿'!$A:$E,3,0),"")</f>
        <v/>
      </c>
      <c r="D227" s="43"/>
      <c r="E227" s="43"/>
      <c r="F227" s="43"/>
      <c r="G227" s="48" t="str">
        <f t="shared" si="21"/>
        <v>//</v>
      </c>
      <c r="H227" s="51"/>
      <c r="I227" s="51"/>
      <c r="J227" s="54" t="str">
        <f t="shared" si="22"/>
        <v/>
      </c>
      <c r="K227" s="56"/>
      <c r="L227" s="43"/>
      <c r="N227" s="58" t="str">
        <f>IFERROR(VLOOKUP($A227,'②利用者名簿'!$A:$E,5,0),"")</f>
        <v/>
      </c>
      <c r="O227" s="59" t="str">
        <f>IFERROR(2*'①団体情報'!$B$5*'③入力シート'!J227,"")</f>
        <v/>
      </c>
      <c r="P227" s="59" t="str">
        <f>IFERROR(N227*'③入力シート'!J227,"")</f>
        <v/>
      </c>
      <c r="Q227" s="60" t="str">
        <f t="shared" si="23"/>
        <v>..</v>
      </c>
      <c r="R227" s="61" t="str">
        <f t="shared" si="24"/>
        <v/>
      </c>
      <c r="S227" s="61" t="str">
        <f t="shared" si="25"/>
        <v/>
      </c>
      <c r="T227" s="62" t="str">
        <f t="shared" si="26"/>
        <v/>
      </c>
      <c r="U227" s="58" t="str">
        <f t="shared" si="27"/>
        <v/>
      </c>
    </row>
    <row r="228" spans="1:21" ht="15.95" customHeight="1">
      <c r="A228" s="43"/>
      <c r="B228" s="46" t="str">
        <f>IFERROR(VLOOKUP($A228,'②利用者名簿'!$A:$E,2,0),"")</f>
        <v/>
      </c>
      <c r="C228" s="48" t="str">
        <f>IFERROR(VLOOKUP($A228,'②利用者名簿'!$A:$E,3,0),"")</f>
        <v/>
      </c>
      <c r="D228" s="43"/>
      <c r="E228" s="43"/>
      <c r="F228" s="43"/>
      <c r="G228" s="48" t="str">
        <f t="shared" si="21"/>
        <v>//</v>
      </c>
      <c r="H228" s="51"/>
      <c r="I228" s="51"/>
      <c r="J228" s="54" t="str">
        <f t="shared" si="22"/>
        <v/>
      </c>
      <c r="K228" s="56"/>
      <c r="L228" s="43"/>
      <c r="N228" s="58" t="str">
        <f>IFERROR(VLOOKUP($A228,'②利用者名簿'!$A:$E,5,0),"")</f>
        <v/>
      </c>
      <c r="O228" s="59" t="str">
        <f>IFERROR(2*'①団体情報'!$B$5*'③入力シート'!J228,"")</f>
        <v/>
      </c>
      <c r="P228" s="59" t="str">
        <f>IFERROR(N228*'③入力シート'!J228,"")</f>
        <v/>
      </c>
      <c r="Q228" s="60" t="str">
        <f t="shared" si="23"/>
        <v>..</v>
      </c>
      <c r="R228" s="61" t="str">
        <f t="shared" si="24"/>
        <v/>
      </c>
      <c r="S228" s="61" t="str">
        <f t="shared" si="25"/>
        <v/>
      </c>
      <c r="T228" s="62" t="str">
        <f t="shared" si="26"/>
        <v/>
      </c>
      <c r="U228" s="58" t="str">
        <f t="shared" si="27"/>
        <v/>
      </c>
    </row>
    <row r="229" spans="1:21" ht="15.95" customHeight="1">
      <c r="A229" s="43"/>
      <c r="B229" s="46" t="str">
        <f>IFERROR(VLOOKUP($A229,'②利用者名簿'!$A:$E,2,0),"")</f>
        <v/>
      </c>
      <c r="C229" s="48" t="str">
        <f>IFERROR(VLOOKUP($A229,'②利用者名簿'!$A:$E,3,0),"")</f>
        <v/>
      </c>
      <c r="D229" s="43"/>
      <c r="E229" s="43"/>
      <c r="F229" s="43"/>
      <c r="G229" s="48" t="str">
        <f t="shared" si="21"/>
        <v>//</v>
      </c>
      <c r="H229" s="51"/>
      <c r="I229" s="51"/>
      <c r="J229" s="54" t="str">
        <f t="shared" si="22"/>
        <v/>
      </c>
      <c r="K229" s="56"/>
      <c r="L229" s="43"/>
      <c r="N229" s="58" t="str">
        <f>IFERROR(VLOOKUP($A229,'②利用者名簿'!$A:$E,5,0),"")</f>
        <v/>
      </c>
      <c r="O229" s="59" t="str">
        <f>IFERROR(2*'①団体情報'!$B$5*'③入力シート'!J229,"")</f>
        <v/>
      </c>
      <c r="P229" s="59" t="str">
        <f>IFERROR(N229*'③入力シート'!J229,"")</f>
        <v/>
      </c>
      <c r="Q229" s="60" t="str">
        <f t="shared" si="23"/>
        <v>..</v>
      </c>
      <c r="R229" s="61" t="str">
        <f t="shared" si="24"/>
        <v/>
      </c>
      <c r="S229" s="61" t="str">
        <f t="shared" si="25"/>
        <v/>
      </c>
      <c r="T229" s="62" t="str">
        <f t="shared" si="26"/>
        <v/>
      </c>
      <c r="U229" s="58" t="str">
        <f t="shared" si="27"/>
        <v/>
      </c>
    </row>
    <row r="230" spans="1:21" ht="15.95" customHeight="1">
      <c r="A230" s="43"/>
      <c r="B230" s="46" t="str">
        <f>IFERROR(VLOOKUP($A230,'②利用者名簿'!$A:$E,2,0),"")</f>
        <v/>
      </c>
      <c r="C230" s="48" t="str">
        <f>IFERROR(VLOOKUP($A230,'②利用者名簿'!$A:$E,3,0),"")</f>
        <v/>
      </c>
      <c r="D230" s="43"/>
      <c r="E230" s="43"/>
      <c r="F230" s="43"/>
      <c r="G230" s="48" t="str">
        <f t="shared" si="21"/>
        <v>//</v>
      </c>
      <c r="H230" s="51"/>
      <c r="I230" s="51"/>
      <c r="J230" s="54" t="str">
        <f t="shared" si="22"/>
        <v/>
      </c>
      <c r="K230" s="56"/>
      <c r="L230" s="43"/>
      <c r="N230" s="58" t="str">
        <f>IFERROR(VLOOKUP($A230,'②利用者名簿'!$A:$E,5,0),"")</f>
        <v/>
      </c>
      <c r="O230" s="59" t="str">
        <f>IFERROR(2*'①団体情報'!$B$5*'③入力シート'!J230,"")</f>
        <v/>
      </c>
      <c r="P230" s="59" t="str">
        <f>IFERROR(N230*'③入力シート'!J230,"")</f>
        <v/>
      </c>
      <c r="Q230" s="60" t="str">
        <f t="shared" si="23"/>
        <v>..</v>
      </c>
      <c r="R230" s="61" t="str">
        <f t="shared" si="24"/>
        <v/>
      </c>
      <c r="S230" s="61" t="str">
        <f t="shared" si="25"/>
        <v/>
      </c>
      <c r="T230" s="62" t="str">
        <f t="shared" si="26"/>
        <v/>
      </c>
      <c r="U230" s="58" t="str">
        <f t="shared" si="27"/>
        <v/>
      </c>
    </row>
    <row r="231" spans="1:21" ht="15.95" customHeight="1">
      <c r="A231" s="43"/>
      <c r="B231" s="46" t="str">
        <f>IFERROR(VLOOKUP($A231,'②利用者名簿'!$A:$E,2,0),"")</f>
        <v/>
      </c>
      <c r="C231" s="48" t="str">
        <f>IFERROR(VLOOKUP($A231,'②利用者名簿'!$A:$E,3,0),"")</f>
        <v/>
      </c>
      <c r="D231" s="43"/>
      <c r="E231" s="43"/>
      <c r="F231" s="43"/>
      <c r="G231" s="48" t="str">
        <f t="shared" si="21"/>
        <v>//</v>
      </c>
      <c r="H231" s="51"/>
      <c r="I231" s="51"/>
      <c r="J231" s="54" t="str">
        <f t="shared" si="22"/>
        <v/>
      </c>
      <c r="K231" s="56"/>
      <c r="L231" s="43"/>
      <c r="N231" s="58" t="str">
        <f>IFERROR(VLOOKUP($A231,'②利用者名簿'!$A:$E,5,0),"")</f>
        <v/>
      </c>
      <c r="O231" s="59" t="str">
        <f>IFERROR(2*'①団体情報'!$B$5*'③入力シート'!J231,"")</f>
        <v/>
      </c>
      <c r="P231" s="59" t="str">
        <f>IFERROR(N231*'③入力シート'!J231,"")</f>
        <v/>
      </c>
      <c r="Q231" s="60" t="str">
        <f t="shared" si="23"/>
        <v>..</v>
      </c>
      <c r="R231" s="61" t="str">
        <f t="shared" si="24"/>
        <v/>
      </c>
      <c r="S231" s="61" t="str">
        <f t="shared" si="25"/>
        <v/>
      </c>
      <c r="T231" s="62" t="str">
        <f t="shared" si="26"/>
        <v/>
      </c>
      <c r="U231" s="58" t="str">
        <f t="shared" si="27"/>
        <v/>
      </c>
    </row>
    <row r="232" spans="1:21" ht="15.95" customHeight="1">
      <c r="A232" s="43"/>
      <c r="B232" s="46" t="str">
        <f>IFERROR(VLOOKUP($A232,'②利用者名簿'!$A:$E,2,0),"")</f>
        <v/>
      </c>
      <c r="C232" s="48" t="str">
        <f>IFERROR(VLOOKUP($A232,'②利用者名簿'!$A:$E,3,0),"")</f>
        <v/>
      </c>
      <c r="D232" s="43"/>
      <c r="E232" s="43"/>
      <c r="F232" s="43"/>
      <c r="G232" s="48" t="str">
        <f t="shared" si="21"/>
        <v>//</v>
      </c>
      <c r="H232" s="51"/>
      <c r="I232" s="51"/>
      <c r="J232" s="54" t="str">
        <f t="shared" si="22"/>
        <v/>
      </c>
      <c r="K232" s="56"/>
      <c r="L232" s="43"/>
      <c r="N232" s="58" t="str">
        <f>IFERROR(VLOOKUP($A232,'②利用者名簿'!$A:$E,5,0),"")</f>
        <v/>
      </c>
      <c r="O232" s="59" t="str">
        <f>IFERROR(2*'①団体情報'!$B$5*'③入力シート'!J232,"")</f>
        <v/>
      </c>
      <c r="P232" s="59" t="str">
        <f>IFERROR(N232*'③入力シート'!J232,"")</f>
        <v/>
      </c>
      <c r="Q232" s="60" t="str">
        <f t="shared" si="23"/>
        <v>..</v>
      </c>
      <c r="R232" s="61" t="str">
        <f t="shared" si="24"/>
        <v/>
      </c>
      <c r="S232" s="61" t="str">
        <f t="shared" si="25"/>
        <v/>
      </c>
      <c r="T232" s="62" t="str">
        <f t="shared" si="26"/>
        <v/>
      </c>
      <c r="U232" s="58" t="str">
        <f t="shared" si="27"/>
        <v/>
      </c>
    </row>
    <row r="233" spans="1:21" ht="15.95" customHeight="1">
      <c r="A233" s="43"/>
      <c r="B233" s="46" t="str">
        <f>IFERROR(VLOOKUP($A233,'②利用者名簿'!$A:$E,2,0),"")</f>
        <v/>
      </c>
      <c r="C233" s="48" t="str">
        <f>IFERROR(VLOOKUP($A233,'②利用者名簿'!$A:$E,3,0),"")</f>
        <v/>
      </c>
      <c r="D233" s="43"/>
      <c r="E233" s="43"/>
      <c r="F233" s="43"/>
      <c r="G233" s="48" t="str">
        <f t="shared" si="21"/>
        <v>//</v>
      </c>
      <c r="H233" s="51"/>
      <c r="I233" s="51"/>
      <c r="J233" s="54" t="str">
        <f t="shared" si="22"/>
        <v/>
      </c>
      <c r="K233" s="56"/>
      <c r="L233" s="43"/>
      <c r="N233" s="58" t="str">
        <f>IFERROR(VLOOKUP($A233,'②利用者名簿'!$A:$E,5,0),"")</f>
        <v/>
      </c>
      <c r="O233" s="59" t="str">
        <f>IFERROR(2*'①団体情報'!$B$5*'③入力シート'!J233,"")</f>
        <v/>
      </c>
      <c r="P233" s="59" t="str">
        <f>IFERROR(N233*'③入力シート'!J233,"")</f>
        <v/>
      </c>
      <c r="Q233" s="60" t="str">
        <f t="shared" si="23"/>
        <v>..</v>
      </c>
      <c r="R233" s="61" t="str">
        <f t="shared" si="24"/>
        <v/>
      </c>
      <c r="S233" s="61" t="str">
        <f t="shared" si="25"/>
        <v/>
      </c>
      <c r="T233" s="62" t="str">
        <f t="shared" si="26"/>
        <v/>
      </c>
      <c r="U233" s="58" t="str">
        <f t="shared" si="27"/>
        <v/>
      </c>
    </row>
    <row r="234" spans="1:21" ht="15.95" customHeight="1">
      <c r="A234" s="43"/>
      <c r="B234" s="46" t="str">
        <f>IFERROR(VLOOKUP($A234,'②利用者名簿'!$A:$E,2,0),"")</f>
        <v/>
      </c>
      <c r="C234" s="48" t="str">
        <f>IFERROR(VLOOKUP($A234,'②利用者名簿'!$A:$E,3,0),"")</f>
        <v/>
      </c>
      <c r="D234" s="43"/>
      <c r="E234" s="43"/>
      <c r="F234" s="43"/>
      <c r="G234" s="48" t="str">
        <f t="shared" si="21"/>
        <v>//</v>
      </c>
      <c r="H234" s="51"/>
      <c r="I234" s="51"/>
      <c r="J234" s="54" t="str">
        <f t="shared" si="22"/>
        <v/>
      </c>
      <c r="K234" s="56"/>
      <c r="L234" s="43"/>
      <c r="N234" s="58" t="str">
        <f>IFERROR(VLOOKUP($A234,'②利用者名簿'!$A:$E,5,0),"")</f>
        <v/>
      </c>
      <c r="O234" s="59" t="str">
        <f>IFERROR(2*'①団体情報'!$B$5*'③入力シート'!J234,"")</f>
        <v/>
      </c>
      <c r="P234" s="59" t="str">
        <f>IFERROR(N234*'③入力シート'!J234,"")</f>
        <v/>
      </c>
      <c r="Q234" s="60" t="str">
        <f t="shared" si="23"/>
        <v>..</v>
      </c>
      <c r="R234" s="61" t="str">
        <f t="shared" si="24"/>
        <v/>
      </c>
      <c r="S234" s="61" t="str">
        <f t="shared" si="25"/>
        <v/>
      </c>
      <c r="T234" s="62" t="str">
        <f t="shared" si="26"/>
        <v/>
      </c>
      <c r="U234" s="58" t="str">
        <f t="shared" si="27"/>
        <v/>
      </c>
    </row>
    <row r="235" spans="1:21" ht="15.95" customHeight="1">
      <c r="A235" s="43"/>
      <c r="B235" s="46" t="str">
        <f>IFERROR(VLOOKUP($A235,'②利用者名簿'!$A:$E,2,0),"")</f>
        <v/>
      </c>
      <c r="C235" s="48" t="str">
        <f>IFERROR(VLOOKUP($A235,'②利用者名簿'!$A:$E,3,0),"")</f>
        <v/>
      </c>
      <c r="D235" s="43"/>
      <c r="E235" s="43"/>
      <c r="F235" s="43"/>
      <c r="G235" s="48" t="str">
        <f t="shared" si="21"/>
        <v>//</v>
      </c>
      <c r="H235" s="51"/>
      <c r="I235" s="51"/>
      <c r="J235" s="54" t="str">
        <f t="shared" si="22"/>
        <v/>
      </c>
      <c r="K235" s="56"/>
      <c r="L235" s="43"/>
      <c r="N235" s="58" t="str">
        <f>IFERROR(VLOOKUP($A235,'②利用者名簿'!$A:$E,5,0),"")</f>
        <v/>
      </c>
      <c r="O235" s="59" t="str">
        <f>IFERROR(2*'①団体情報'!$B$5*'③入力シート'!J235,"")</f>
        <v/>
      </c>
      <c r="P235" s="59" t="str">
        <f>IFERROR(N235*'③入力シート'!J235,"")</f>
        <v/>
      </c>
      <c r="Q235" s="60" t="str">
        <f t="shared" si="23"/>
        <v>..</v>
      </c>
      <c r="R235" s="61" t="str">
        <f t="shared" si="24"/>
        <v/>
      </c>
      <c r="S235" s="61" t="str">
        <f t="shared" si="25"/>
        <v/>
      </c>
      <c r="T235" s="62" t="str">
        <f t="shared" si="26"/>
        <v/>
      </c>
      <c r="U235" s="58" t="str">
        <f t="shared" si="27"/>
        <v/>
      </c>
    </row>
    <row r="236" spans="1:21" ht="15.95" customHeight="1">
      <c r="A236" s="43"/>
      <c r="B236" s="46" t="str">
        <f>IFERROR(VLOOKUP($A236,'②利用者名簿'!$A:$E,2,0),"")</f>
        <v/>
      </c>
      <c r="C236" s="48" t="str">
        <f>IFERROR(VLOOKUP($A236,'②利用者名簿'!$A:$E,3,0),"")</f>
        <v/>
      </c>
      <c r="D236" s="43"/>
      <c r="E236" s="43"/>
      <c r="F236" s="43"/>
      <c r="G236" s="48" t="str">
        <f t="shared" si="21"/>
        <v>//</v>
      </c>
      <c r="H236" s="51"/>
      <c r="I236" s="51"/>
      <c r="J236" s="54" t="str">
        <f t="shared" si="22"/>
        <v/>
      </c>
      <c r="K236" s="56"/>
      <c r="L236" s="43"/>
      <c r="N236" s="58" t="str">
        <f>IFERROR(VLOOKUP($A236,'②利用者名簿'!$A:$E,5,0),"")</f>
        <v/>
      </c>
      <c r="O236" s="59" t="str">
        <f>IFERROR(2*'①団体情報'!$B$5*'③入力シート'!J236,"")</f>
        <v/>
      </c>
      <c r="P236" s="59" t="str">
        <f>IFERROR(N236*'③入力シート'!J236,"")</f>
        <v/>
      </c>
      <c r="Q236" s="60" t="str">
        <f t="shared" si="23"/>
        <v>..</v>
      </c>
      <c r="R236" s="61" t="str">
        <f t="shared" si="24"/>
        <v/>
      </c>
      <c r="S236" s="61" t="str">
        <f t="shared" si="25"/>
        <v/>
      </c>
      <c r="T236" s="62" t="str">
        <f t="shared" si="26"/>
        <v/>
      </c>
      <c r="U236" s="58" t="str">
        <f t="shared" si="27"/>
        <v/>
      </c>
    </row>
    <row r="237" spans="1:21" ht="15.95" customHeight="1">
      <c r="A237" s="43"/>
      <c r="B237" s="46" t="str">
        <f>IFERROR(VLOOKUP($A237,'②利用者名簿'!$A:$E,2,0),"")</f>
        <v/>
      </c>
      <c r="C237" s="48" t="str">
        <f>IFERROR(VLOOKUP($A237,'②利用者名簿'!$A:$E,3,0),"")</f>
        <v/>
      </c>
      <c r="D237" s="43"/>
      <c r="E237" s="43"/>
      <c r="F237" s="43"/>
      <c r="G237" s="48" t="str">
        <f t="shared" si="21"/>
        <v>//</v>
      </c>
      <c r="H237" s="51"/>
      <c r="I237" s="51"/>
      <c r="J237" s="54" t="str">
        <f t="shared" si="22"/>
        <v/>
      </c>
      <c r="K237" s="56"/>
      <c r="L237" s="43"/>
      <c r="N237" s="58" t="str">
        <f>IFERROR(VLOOKUP($A237,'②利用者名簿'!$A:$E,5,0),"")</f>
        <v/>
      </c>
      <c r="O237" s="59" t="str">
        <f>IFERROR(2*'①団体情報'!$B$5*'③入力シート'!J237,"")</f>
        <v/>
      </c>
      <c r="P237" s="59" t="str">
        <f>IFERROR(N237*'③入力シート'!J237,"")</f>
        <v/>
      </c>
      <c r="Q237" s="60" t="str">
        <f t="shared" si="23"/>
        <v>..</v>
      </c>
      <c r="R237" s="61" t="str">
        <f t="shared" si="24"/>
        <v/>
      </c>
      <c r="S237" s="61" t="str">
        <f t="shared" si="25"/>
        <v/>
      </c>
      <c r="T237" s="62" t="str">
        <f t="shared" si="26"/>
        <v/>
      </c>
      <c r="U237" s="58" t="str">
        <f t="shared" si="27"/>
        <v/>
      </c>
    </row>
    <row r="238" spans="1:21" ht="15.95" customHeight="1">
      <c r="A238" s="43"/>
      <c r="B238" s="46" t="str">
        <f>IFERROR(VLOOKUP($A238,'②利用者名簿'!$A:$E,2,0),"")</f>
        <v/>
      </c>
      <c r="C238" s="48" t="str">
        <f>IFERROR(VLOOKUP($A238,'②利用者名簿'!$A:$E,3,0),"")</f>
        <v/>
      </c>
      <c r="D238" s="43"/>
      <c r="E238" s="43"/>
      <c r="F238" s="43"/>
      <c r="G238" s="48" t="str">
        <f t="shared" si="21"/>
        <v>//</v>
      </c>
      <c r="H238" s="51"/>
      <c r="I238" s="51"/>
      <c r="J238" s="54" t="str">
        <f t="shared" si="22"/>
        <v/>
      </c>
      <c r="K238" s="56"/>
      <c r="L238" s="43"/>
      <c r="N238" s="58" t="str">
        <f>IFERROR(VLOOKUP($A238,'②利用者名簿'!$A:$E,5,0),"")</f>
        <v/>
      </c>
      <c r="O238" s="59" t="str">
        <f>IFERROR(2*'①団体情報'!$B$5*'③入力シート'!J238,"")</f>
        <v/>
      </c>
      <c r="P238" s="59" t="str">
        <f>IFERROR(N238*'③入力シート'!J238,"")</f>
        <v/>
      </c>
      <c r="Q238" s="60" t="str">
        <f t="shared" si="23"/>
        <v>..</v>
      </c>
      <c r="R238" s="61" t="str">
        <f t="shared" si="24"/>
        <v/>
      </c>
      <c r="S238" s="61" t="str">
        <f t="shared" si="25"/>
        <v/>
      </c>
      <c r="T238" s="62" t="str">
        <f t="shared" si="26"/>
        <v/>
      </c>
      <c r="U238" s="58" t="str">
        <f t="shared" si="27"/>
        <v/>
      </c>
    </row>
    <row r="239" spans="1:21" ht="15.95" customHeight="1">
      <c r="A239" s="43"/>
      <c r="B239" s="46" t="str">
        <f>IFERROR(VLOOKUP($A239,'②利用者名簿'!$A:$E,2,0),"")</f>
        <v/>
      </c>
      <c r="C239" s="48" t="str">
        <f>IFERROR(VLOOKUP($A239,'②利用者名簿'!$A:$E,3,0),"")</f>
        <v/>
      </c>
      <c r="D239" s="43"/>
      <c r="E239" s="43"/>
      <c r="F239" s="43"/>
      <c r="G239" s="48" t="str">
        <f t="shared" si="21"/>
        <v>//</v>
      </c>
      <c r="H239" s="51"/>
      <c r="I239" s="51"/>
      <c r="J239" s="54" t="str">
        <f t="shared" si="22"/>
        <v/>
      </c>
      <c r="K239" s="56"/>
      <c r="L239" s="43"/>
      <c r="N239" s="58" t="str">
        <f>IFERROR(VLOOKUP($A239,'②利用者名簿'!$A:$E,5,0),"")</f>
        <v/>
      </c>
      <c r="O239" s="59" t="str">
        <f>IFERROR(2*'①団体情報'!$B$5*'③入力シート'!J239,"")</f>
        <v/>
      </c>
      <c r="P239" s="59" t="str">
        <f>IFERROR(N239*'③入力シート'!J239,"")</f>
        <v/>
      </c>
      <c r="Q239" s="60" t="str">
        <f t="shared" si="23"/>
        <v>..</v>
      </c>
      <c r="R239" s="61" t="str">
        <f t="shared" si="24"/>
        <v/>
      </c>
      <c r="S239" s="61" t="str">
        <f t="shared" si="25"/>
        <v/>
      </c>
      <c r="T239" s="62" t="str">
        <f t="shared" si="26"/>
        <v/>
      </c>
      <c r="U239" s="58" t="str">
        <f t="shared" si="27"/>
        <v/>
      </c>
    </row>
    <row r="240" spans="1:21" ht="15.95" customHeight="1">
      <c r="A240" s="43"/>
      <c r="B240" s="46" t="str">
        <f>IFERROR(VLOOKUP($A240,'②利用者名簿'!$A:$E,2,0),"")</f>
        <v/>
      </c>
      <c r="C240" s="48" t="str">
        <f>IFERROR(VLOOKUP($A240,'②利用者名簿'!$A:$E,3,0),"")</f>
        <v/>
      </c>
      <c r="D240" s="43"/>
      <c r="E240" s="43"/>
      <c r="F240" s="43"/>
      <c r="G240" s="48" t="str">
        <f t="shared" si="21"/>
        <v>//</v>
      </c>
      <c r="H240" s="51"/>
      <c r="I240" s="51"/>
      <c r="J240" s="54" t="str">
        <f t="shared" si="22"/>
        <v/>
      </c>
      <c r="K240" s="56"/>
      <c r="L240" s="43"/>
      <c r="N240" s="58" t="str">
        <f>IFERROR(VLOOKUP($A240,'②利用者名簿'!$A:$E,5,0),"")</f>
        <v/>
      </c>
      <c r="O240" s="59" t="str">
        <f>IFERROR(2*'①団体情報'!$B$5*'③入力シート'!J240,"")</f>
        <v/>
      </c>
      <c r="P240" s="59" t="str">
        <f>IFERROR(N240*'③入力シート'!J240,"")</f>
        <v/>
      </c>
      <c r="Q240" s="60" t="str">
        <f t="shared" si="23"/>
        <v>..</v>
      </c>
      <c r="R240" s="61" t="str">
        <f t="shared" si="24"/>
        <v/>
      </c>
      <c r="S240" s="61" t="str">
        <f t="shared" si="25"/>
        <v/>
      </c>
      <c r="T240" s="62" t="str">
        <f t="shared" si="26"/>
        <v/>
      </c>
      <c r="U240" s="58" t="str">
        <f t="shared" si="27"/>
        <v/>
      </c>
    </row>
    <row r="241" spans="1:21" ht="15.95" customHeight="1">
      <c r="A241" s="43"/>
      <c r="B241" s="46" t="str">
        <f>IFERROR(VLOOKUP($A241,'②利用者名簿'!$A:$E,2,0),"")</f>
        <v/>
      </c>
      <c r="C241" s="48" t="str">
        <f>IFERROR(VLOOKUP($A241,'②利用者名簿'!$A:$E,3,0),"")</f>
        <v/>
      </c>
      <c r="D241" s="43"/>
      <c r="E241" s="43"/>
      <c r="F241" s="43"/>
      <c r="G241" s="48" t="str">
        <f t="shared" si="21"/>
        <v>//</v>
      </c>
      <c r="H241" s="51"/>
      <c r="I241" s="51"/>
      <c r="J241" s="54" t="str">
        <f t="shared" si="22"/>
        <v/>
      </c>
      <c r="K241" s="56"/>
      <c r="L241" s="43"/>
      <c r="N241" s="58" t="str">
        <f>IFERROR(VLOOKUP($A241,'②利用者名簿'!$A:$E,5,0),"")</f>
        <v/>
      </c>
      <c r="O241" s="59" t="str">
        <f>IFERROR(2*'①団体情報'!$B$5*'③入力シート'!J241,"")</f>
        <v/>
      </c>
      <c r="P241" s="59" t="str">
        <f>IFERROR(N241*'③入力シート'!J241,"")</f>
        <v/>
      </c>
      <c r="Q241" s="60" t="str">
        <f t="shared" si="23"/>
        <v>..</v>
      </c>
      <c r="R241" s="61" t="str">
        <f t="shared" si="24"/>
        <v/>
      </c>
      <c r="S241" s="61" t="str">
        <f t="shared" si="25"/>
        <v/>
      </c>
      <c r="T241" s="62" t="str">
        <f t="shared" si="26"/>
        <v/>
      </c>
      <c r="U241" s="58" t="str">
        <f t="shared" si="27"/>
        <v/>
      </c>
    </row>
    <row r="242" spans="1:21" ht="15.95" customHeight="1">
      <c r="A242" s="43"/>
      <c r="B242" s="46" t="str">
        <f>IFERROR(VLOOKUP($A242,'②利用者名簿'!$A:$E,2,0),"")</f>
        <v/>
      </c>
      <c r="C242" s="48" t="str">
        <f>IFERROR(VLOOKUP($A242,'②利用者名簿'!$A:$E,3,0),"")</f>
        <v/>
      </c>
      <c r="D242" s="43"/>
      <c r="E242" s="43"/>
      <c r="F242" s="43"/>
      <c r="G242" s="48" t="str">
        <f t="shared" si="21"/>
        <v>//</v>
      </c>
      <c r="H242" s="51"/>
      <c r="I242" s="51"/>
      <c r="J242" s="54" t="str">
        <f t="shared" si="22"/>
        <v/>
      </c>
      <c r="K242" s="56"/>
      <c r="L242" s="43"/>
      <c r="N242" s="58" t="str">
        <f>IFERROR(VLOOKUP($A242,'②利用者名簿'!$A:$E,5,0),"")</f>
        <v/>
      </c>
      <c r="O242" s="59" t="str">
        <f>IFERROR(2*'①団体情報'!$B$5*'③入力シート'!J242,"")</f>
        <v/>
      </c>
      <c r="P242" s="59" t="str">
        <f>IFERROR(N242*'③入力シート'!J242,"")</f>
        <v/>
      </c>
      <c r="Q242" s="60" t="str">
        <f t="shared" si="23"/>
        <v>..</v>
      </c>
      <c r="R242" s="61" t="str">
        <f t="shared" si="24"/>
        <v/>
      </c>
      <c r="S242" s="61" t="str">
        <f t="shared" si="25"/>
        <v/>
      </c>
      <c r="T242" s="62" t="str">
        <f t="shared" si="26"/>
        <v/>
      </c>
      <c r="U242" s="58" t="str">
        <f t="shared" si="27"/>
        <v/>
      </c>
    </row>
    <row r="243" spans="1:21" ht="15.95" customHeight="1">
      <c r="A243" s="43"/>
      <c r="B243" s="46" t="str">
        <f>IFERROR(VLOOKUP($A243,'②利用者名簿'!$A:$E,2,0),"")</f>
        <v/>
      </c>
      <c r="C243" s="48" t="str">
        <f>IFERROR(VLOOKUP($A243,'②利用者名簿'!$A:$E,3,0),"")</f>
        <v/>
      </c>
      <c r="D243" s="43"/>
      <c r="E243" s="43"/>
      <c r="F243" s="43"/>
      <c r="G243" s="48" t="str">
        <f t="shared" si="21"/>
        <v>//</v>
      </c>
      <c r="H243" s="51"/>
      <c r="I243" s="51"/>
      <c r="J243" s="54" t="str">
        <f t="shared" si="22"/>
        <v/>
      </c>
      <c r="K243" s="56"/>
      <c r="L243" s="43"/>
      <c r="N243" s="58" t="str">
        <f>IFERROR(VLOOKUP($A243,'②利用者名簿'!$A:$E,5,0),"")</f>
        <v/>
      </c>
      <c r="O243" s="59" t="str">
        <f>IFERROR(2*'①団体情報'!$B$5*'③入力シート'!J243,"")</f>
        <v/>
      </c>
      <c r="P243" s="59" t="str">
        <f>IFERROR(N243*'③入力シート'!J243,"")</f>
        <v/>
      </c>
      <c r="Q243" s="60" t="str">
        <f t="shared" si="23"/>
        <v>..</v>
      </c>
      <c r="R243" s="61" t="str">
        <f t="shared" si="24"/>
        <v/>
      </c>
      <c r="S243" s="61" t="str">
        <f t="shared" si="25"/>
        <v/>
      </c>
      <c r="T243" s="62" t="str">
        <f t="shared" si="26"/>
        <v/>
      </c>
      <c r="U243" s="58" t="str">
        <f t="shared" si="27"/>
        <v/>
      </c>
    </row>
    <row r="244" spans="1:21" ht="15.95" customHeight="1">
      <c r="A244" s="43"/>
      <c r="B244" s="46" t="str">
        <f>IFERROR(VLOOKUP($A244,'②利用者名簿'!$A:$E,2,0),"")</f>
        <v/>
      </c>
      <c r="C244" s="48" t="str">
        <f>IFERROR(VLOOKUP($A244,'②利用者名簿'!$A:$E,3,0),"")</f>
        <v/>
      </c>
      <c r="D244" s="43"/>
      <c r="E244" s="43"/>
      <c r="F244" s="43"/>
      <c r="G244" s="48" t="str">
        <f t="shared" si="21"/>
        <v>//</v>
      </c>
      <c r="H244" s="51"/>
      <c r="I244" s="51"/>
      <c r="J244" s="54" t="str">
        <f t="shared" si="22"/>
        <v/>
      </c>
      <c r="K244" s="56"/>
      <c r="L244" s="43"/>
      <c r="N244" s="58" t="str">
        <f>IFERROR(VLOOKUP($A244,'②利用者名簿'!$A:$E,5,0),"")</f>
        <v/>
      </c>
      <c r="O244" s="59" t="str">
        <f>IFERROR(2*'①団体情報'!$B$5*'③入力シート'!J244,"")</f>
        <v/>
      </c>
      <c r="P244" s="59" t="str">
        <f>IFERROR(N244*'③入力シート'!J244,"")</f>
        <v/>
      </c>
      <c r="Q244" s="60" t="str">
        <f t="shared" si="23"/>
        <v>..</v>
      </c>
      <c r="R244" s="61" t="str">
        <f t="shared" si="24"/>
        <v/>
      </c>
      <c r="S244" s="61" t="str">
        <f t="shared" si="25"/>
        <v/>
      </c>
      <c r="T244" s="62" t="str">
        <f t="shared" si="26"/>
        <v/>
      </c>
      <c r="U244" s="58" t="str">
        <f t="shared" si="27"/>
        <v/>
      </c>
    </row>
    <row r="245" spans="1:21" ht="15.95" customHeight="1">
      <c r="A245" s="43"/>
      <c r="B245" s="46" t="str">
        <f>IFERROR(VLOOKUP($A245,'②利用者名簿'!$A:$E,2,0),"")</f>
        <v/>
      </c>
      <c r="C245" s="48" t="str">
        <f>IFERROR(VLOOKUP($A245,'②利用者名簿'!$A:$E,3,0),"")</f>
        <v/>
      </c>
      <c r="D245" s="43"/>
      <c r="E245" s="43"/>
      <c r="F245" s="43"/>
      <c r="G245" s="48" t="str">
        <f t="shared" si="21"/>
        <v>//</v>
      </c>
      <c r="H245" s="51"/>
      <c r="I245" s="51"/>
      <c r="J245" s="54" t="str">
        <f t="shared" si="22"/>
        <v/>
      </c>
      <c r="K245" s="56"/>
      <c r="L245" s="43"/>
      <c r="N245" s="58" t="str">
        <f>IFERROR(VLOOKUP($A245,'②利用者名簿'!$A:$E,5,0),"")</f>
        <v/>
      </c>
      <c r="O245" s="59" t="str">
        <f>IFERROR(2*'①団体情報'!$B$5*'③入力シート'!J245,"")</f>
        <v/>
      </c>
      <c r="P245" s="59" t="str">
        <f>IFERROR(N245*'③入力シート'!J245,"")</f>
        <v/>
      </c>
      <c r="Q245" s="60" t="str">
        <f t="shared" si="23"/>
        <v>..</v>
      </c>
      <c r="R245" s="61" t="str">
        <f t="shared" si="24"/>
        <v/>
      </c>
      <c r="S245" s="61" t="str">
        <f t="shared" si="25"/>
        <v/>
      </c>
      <c r="T245" s="62" t="str">
        <f t="shared" si="26"/>
        <v/>
      </c>
      <c r="U245" s="58" t="str">
        <f t="shared" si="27"/>
        <v/>
      </c>
    </row>
    <row r="246" spans="1:21" ht="15.95" customHeight="1">
      <c r="A246" s="43"/>
      <c r="B246" s="46" t="str">
        <f>IFERROR(VLOOKUP($A246,'②利用者名簿'!$A:$E,2,0),"")</f>
        <v/>
      </c>
      <c r="C246" s="48" t="str">
        <f>IFERROR(VLOOKUP($A246,'②利用者名簿'!$A:$E,3,0),"")</f>
        <v/>
      </c>
      <c r="D246" s="43"/>
      <c r="E246" s="43"/>
      <c r="F246" s="43"/>
      <c r="G246" s="48" t="str">
        <f t="shared" si="21"/>
        <v>//</v>
      </c>
      <c r="H246" s="51"/>
      <c r="I246" s="51"/>
      <c r="J246" s="54" t="str">
        <f t="shared" si="22"/>
        <v/>
      </c>
      <c r="K246" s="56"/>
      <c r="L246" s="43"/>
      <c r="N246" s="58" t="str">
        <f>IFERROR(VLOOKUP($A246,'②利用者名簿'!$A:$E,5,0),"")</f>
        <v/>
      </c>
      <c r="O246" s="59" t="str">
        <f>IFERROR(2*'①団体情報'!$B$5*'③入力シート'!J246,"")</f>
        <v/>
      </c>
      <c r="P246" s="59" t="str">
        <f>IFERROR(N246*'③入力シート'!J246,"")</f>
        <v/>
      </c>
      <c r="Q246" s="60" t="str">
        <f t="shared" si="23"/>
        <v>..</v>
      </c>
      <c r="R246" s="61" t="str">
        <f t="shared" si="24"/>
        <v/>
      </c>
      <c r="S246" s="61" t="str">
        <f t="shared" si="25"/>
        <v/>
      </c>
      <c r="T246" s="62" t="str">
        <f t="shared" si="26"/>
        <v/>
      </c>
      <c r="U246" s="58" t="str">
        <f t="shared" si="27"/>
        <v/>
      </c>
    </row>
    <row r="247" spans="1:21" ht="15.95" customHeight="1">
      <c r="A247" s="43"/>
      <c r="B247" s="46" t="str">
        <f>IFERROR(VLOOKUP($A247,'②利用者名簿'!$A:$E,2,0),"")</f>
        <v/>
      </c>
      <c r="C247" s="48" t="str">
        <f>IFERROR(VLOOKUP($A247,'②利用者名簿'!$A:$E,3,0),"")</f>
        <v/>
      </c>
      <c r="D247" s="43"/>
      <c r="E247" s="43"/>
      <c r="F247" s="43"/>
      <c r="G247" s="48" t="str">
        <f t="shared" si="21"/>
        <v>//</v>
      </c>
      <c r="H247" s="51"/>
      <c r="I247" s="51"/>
      <c r="J247" s="54" t="str">
        <f t="shared" si="22"/>
        <v/>
      </c>
      <c r="K247" s="56"/>
      <c r="L247" s="43"/>
      <c r="N247" s="58" t="str">
        <f>IFERROR(VLOOKUP($A247,'②利用者名簿'!$A:$E,5,0),"")</f>
        <v/>
      </c>
      <c r="O247" s="59" t="str">
        <f>IFERROR(2*'①団体情報'!$B$5*'③入力シート'!J247,"")</f>
        <v/>
      </c>
      <c r="P247" s="59" t="str">
        <f>IFERROR(N247*'③入力シート'!J247,"")</f>
        <v/>
      </c>
      <c r="Q247" s="60" t="str">
        <f t="shared" si="23"/>
        <v>..</v>
      </c>
      <c r="R247" s="61" t="str">
        <f t="shared" si="24"/>
        <v/>
      </c>
      <c r="S247" s="61" t="str">
        <f t="shared" si="25"/>
        <v/>
      </c>
      <c r="T247" s="62" t="str">
        <f t="shared" si="26"/>
        <v/>
      </c>
      <c r="U247" s="58" t="str">
        <f t="shared" si="27"/>
        <v/>
      </c>
    </row>
    <row r="248" spans="1:21" ht="15.95" customHeight="1">
      <c r="A248" s="43"/>
      <c r="B248" s="46" t="str">
        <f>IFERROR(VLOOKUP($A248,'②利用者名簿'!$A:$E,2,0),"")</f>
        <v/>
      </c>
      <c r="C248" s="48" t="str">
        <f>IFERROR(VLOOKUP($A248,'②利用者名簿'!$A:$E,3,0),"")</f>
        <v/>
      </c>
      <c r="D248" s="43"/>
      <c r="E248" s="43"/>
      <c r="F248" s="43"/>
      <c r="G248" s="48" t="str">
        <f t="shared" si="21"/>
        <v>//</v>
      </c>
      <c r="H248" s="51"/>
      <c r="I248" s="51"/>
      <c r="J248" s="54" t="str">
        <f t="shared" si="22"/>
        <v/>
      </c>
      <c r="K248" s="56"/>
      <c r="L248" s="43"/>
      <c r="N248" s="58" t="str">
        <f>IFERROR(VLOOKUP($A248,'②利用者名簿'!$A:$E,5,0),"")</f>
        <v/>
      </c>
      <c r="O248" s="59" t="str">
        <f>IFERROR(2*'①団体情報'!$B$5*'③入力シート'!J248,"")</f>
        <v/>
      </c>
      <c r="P248" s="59" t="str">
        <f>IFERROR(N248*'③入力シート'!J248,"")</f>
        <v/>
      </c>
      <c r="Q248" s="60" t="str">
        <f t="shared" si="23"/>
        <v>..</v>
      </c>
      <c r="R248" s="61" t="str">
        <f t="shared" si="24"/>
        <v/>
      </c>
      <c r="S248" s="61" t="str">
        <f t="shared" si="25"/>
        <v/>
      </c>
      <c r="T248" s="62" t="str">
        <f t="shared" si="26"/>
        <v/>
      </c>
      <c r="U248" s="58" t="str">
        <f t="shared" si="27"/>
        <v/>
      </c>
    </row>
    <row r="249" spans="1:21" ht="15.95" customHeight="1">
      <c r="A249" s="43"/>
      <c r="B249" s="46" t="str">
        <f>IFERROR(VLOOKUP($A249,'②利用者名簿'!$A:$E,2,0),"")</f>
        <v/>
      </c>
      <c r="C249" s="48" t="str">
        <f>IFERROR(VLOOKUP($A249,'②利用者名簿'!$A:$E,3,0),"")</f>
        <v/>
      </c>
      <c r="D249" s="43"/>
      <c r="E249" s="43"/>
      <c r="F249" s="43"/>
      <c r="G249" s="48" t="str">
        <f t="shared" si="21"/>
        <v>//</v>
      </c>
      <c r="H249" s="51"/>
      <c r="I249" s="51"/>
      <c r="J249" s="54" t="str">
        <f t="shared" si="22"/>
        <v/>
      </c>
      <c r="K249" s="56"/>
      <c r="L249" s="43"/>
      <c r="N249" s="58" t="str">
        <f>IFERROR(VLOOKUP($A249,'②利用者名簿'!$A:$E,5,0),"")</f>
        <v/>
      </c>
      <c r="O249" s="59" t="str">
        <f>IFERROR(2*'①団体情報'!$B$5*'③入力シート'!J249,"")</f>
        <v/>
      </c>
      <c r="P249" s="59" t="str">
        <f>IFERROR(N249*'③入力シート'!J249,"")</f>
        <v/>
      </c>
      <c r="Q249" s="60" t="str">
        <f t="shared" si="23"/>
        <v>..</v>
      </c>
      <c r="R249" s="61" t="str">
        <f t="shared" si="24"/>
        <v/>
      </c>
      <c r="S249" s="61" t="str">
        <f t="shared" si="25"/>
        <v/>
      </c>
      <c r="T249" s="62" t="str">
        <f t="shared" si="26"/>
        <v/>
      </c>
      <c r="U249" s="58" t="str">
        <f t="shared" si="27"/>
        <v/>
      </c>
    </row>
    <row r="250" spans="1:21" ht="15.95" customHeight="1">
      <c r="A250" s="43"/>
      <c r="B250" s="46" t="str">
        <f>IFERROR(VLOOKUP($A250,'②利用者名簿'!$A:$E,2,0),"")</f>
        <v/>
      </c>
      <c r="C250" s="48" t="str">
        <f>IFERROR(VLOOKUP($A250,'②利用者名簿'!$A:$E,3,0),"")</f>
        <v/>
      </c>
      <c r="D250" s="43"/>
      <c r="E250" s="43"/>
      <c r="F250" s="43"/>
      <c r="G250" s="48" t="str">
        <f t="shared" si="21"/>
        <v>//</v>
      </c>
      <c r="H250" s="51"/>
      <c r="I250" s="51"/>
      <c r="J250" s="54" t="str">
        <f t="shared" si="22"/>
        <v/>
      </c>
      <c r="K250" s="56"/>
      <c r="L250" s="43"/>
      <c r="N250" s="58" t="str">
        <f>IFERROR(VLOOKUP($A250,'②利用者名簿'!$A:$E,5,0),"")</f>
        <v/>
      </c>
      <c r="O250" s="59" t="str">
        <f>IFERROR(2*'①団体情報'!$B$5*'③入力シート'!J250,"")</f>
        <v/>
      </c>
      <c r="P250" s="59" t="str">
        <f>IFERROR(N250*'③入力シート'!J250,"")</f>
        <v/>
      </c>
      <c r="Q250" s="60" t="str">
        <f t="shared" si="23"/>
        <v>..</v>
      </c>
      <c r="R250" s="61" t="str">
        <f t="shared" si="24"/>
        <v/>
      </c>
      <c r="S250" s="61" t="str">
        <f t="shared" si="25"/>
        <v/>
      </c>
      <c r="T250" s="62" t="str">
        <f t="shared" si="26"/>
        <v/>
      </c>
      <c r="U250" s="58" t="str">
        <f t="shared" si="27"/>
        <v/>
      </c>
    </row>
    <row r="251" spans="1:21" ht="15.95" customHeight="1">
      <c r="A251" s="43"/>
      <c r="B251" s="46" t="str">
        <f>IFERROR(VLOOKUP($A251,'②利用者名簿'!$A:$E,2,0),"")</f>
        <v/>
      </c>
      <c r="C251" s="48" t="str">
        <f>IFERROR(VLOOKUP($A251,'②利用者名簿'!$A:$E,3,0),"")</f>
        <v/>
      </c>
      <c r="D251" s="43"/>
      <c r="E251" s="43"/>
      <c r="F251" s="43"/>
      <c r="G251" s="48" t="str">
        <f t="shared" si="21"/>
        <v>//</v>
      </c>
      <c r="H251" s="51"/>
      <c r="I251" s="51"/>
      <c r="J251" s="54" t="str">
        <f t="shared" si="22"/>
        <v/>
      </c>
      <c r="K251" s="56"/>
      <c r="L251" s="43"/>
      <c r="N251" s="58" t="str">
        <f>IFERROR(VLOOKUP($A251,'②利用者名簿'!$A:$E,5,0),"")</f>
        <v/>
      </c>
      <c r="O251" s="59" t="str">
        <f>IFERROR(2*'①団体情報'!$B$5*'③入力シート'!J251,"")</f>
        <v/>
      </c>
      <c r="P251" s="59" t="str">
        <f>IFERROR(N251*'③入力シート'!J251,"")</f>
        <v/>
      </c>
      <c r="Q251" s="60" t="str">
        <f t="shared" si="23"/>
        <v>..</v>
      </c>
      <c r="R251" s="61" t="str">
        <f t="shared" si="24"/>
        <v/>
      </c>
      <c r="S251" s="61" t="str">
        <f t="shared" si="25"/>
        <v/>
      </c>
      <c r="T251" s="62" t="str">
        <f t="shared" si="26"/>
        <v/>
      </c>
      <c r="U251" s="58" t="str">
        <f t="shared" si="27"/>
        <v/>
      </c>
    </row>
    <row r="252" spans="1:21" ht="15.95" customHeight="1">
      <c r="A252" s="43"/>
      <c r="B252" s="46" t="str">
        <f>IFERROR(VLOOKUP($A252,'②利用者名簿'!$A:$E,2,0),"")</f>
        <v/>
      </c>
      <c r="C252" s="48" t="str">
        <f>IFERROR(VLOOKUP($A252,'②利用者名簿'!$A:$E,3,0),"")</f>
        <v/>
      </c>
      <c r="D252" s="43"/>
      <c r="E252" s="43"/>
      <c r="F252" s="43"/>
      <c r="G252" s="48" t="str">
        <f t="shared" si="21"/>
        <v>//</v>
      </c>
      <c r="H252" s="51"/>
      <c r="I252" s="51"/>
      <c r="J252" s="54" t="str">
        <f t="shared" si="22"/>
        <v/>
      </c>
      <c r="K252" s="56"/>
      <c r="L252" s="43"/>
      <c r="N252" s="58" t="str">
        <f>IFERROR(VLOOKUP($A252,'②利用者名簿'!$A:$E,5,0),"")</f>
        <v/>
      </c>
      <c r="O252" s="59" t="str">
        <f>IFERROR(2*'①団体情報'!$B$5*'③入力シート'!J252,"")</f>
        <v/>
      </c>
      <c r="P252" s="59" t="str">
        <f>IFERROR(N252*'③入力シート'!J252,"")</f>
        <v/>
      </c>
      <c r="Q252" s="60" t="str">
        <f t="shared" si="23"/>
        <v>..</v>
      </c>
      <c r="R252" s="61" t="str">
        <f t="shared" si="24"/>
        <v/>
      </c>
      <c r="S252" s="61" t="str">
        <f t="shared" si="25"/>
        <v/>
      </c>
      <c r="T252" s="62" t="str">
        <f t="shared" si="26"/>
        <v/>
      </c>
      <c r="U252" s="58" t="str">
        <f t="shared" si="27"/>
        <v/>
      </c>
    </row>
    <row r="253" spans="1:21" ht="15.95" customHeight="1">
      <c r="A253" s="43"/>
      <c r="B253" s="46" t="str">
        <f>IFERROR(VLOOKUP($A253,'②利用者名簿'!$A:$E,2,0),"")</f>
        <v/>
      </c>
      <c r="C253" s="48" t="str">
        <f>IFERROR(VLOOKUP($A253,'②利用者名簿'!$A:$E,3,0),"")</f>
        <v/>
      </c>
      <c r="D253" s="43"/>
      <c r="E253" s="43"/>
      <c r="F253" s="43"/>
      <c r="G253" s="48" t="str">
        <f t="shared" si="21"/>
        <v>//</v>
      </c>
      <c r="H253" s="51"/>
      <c r="I253" s="51"/>
      <c r="J253" s="54" t="str">
        <f t="shared" si="22"/>
        <v/>
      </c>
      <c r="K253" s="56"/>
      <c r="L253" s="43"/>
      <c r="N253" s="58" t="str">
        <f>IFERROR(VLOOKUP($A253,'②利用者名簿'!$A:$E,5,0),"")</f>
        <v/>
      </c>
      <c r="O253" s="59" t="str">
        <f>IFERROR(2*'①団体情報'!$B$5*'③入力シート'!J253,"")</f>
        <v/>
      </c>
      <c r="P253" s="59" t="str">
        <f>IFERROR(N253*'③入力シート'!J253,"")</f>
        <v/>
      </c>
      <c r="Q253" s="60" t="str">
        <f t="shared" si="23"/>
        <v>..</v>
      </c>
      <c r="R253" s="61" t="str">
        <f t="shared" si="24"/>
        <v/>
      </c>
      <c r="S253" s="61" t="str">
        <f t="shared" si="25"/>
        <v/>
      </c>
      <c r="T253" s="62" t="str">
        <f t="shared" si="26"/>
        <v/>
      </c>
      <c r="U253" s="58" t="str">
        <f t="shared" si="27"/>
        <v/>
      </c>
    </row>
    <row r="254" spans="1:21" ht="15.95" customHeight="1">
      <c r="A254" s="43"/>
      <c r="B254" s="46" t="str">
        <f>IFERROR(VLOOKUP($A254,'②利用者名簿'!$A:$E,2,0),"")</f>
        <v/>
      </c>
      <c r="C254" s="48" t="str">
        <f>IFERROR(VLOOKUP($A254,'②利用者名簿'!$A:$E,3,0),"")</f>
        <v/>
      </c>
      <c r="D254" s="43"/>
      <c r="E254" s="43"/>
      <c r="F254" s="43"/>
      <c r="G254" s="48" t="str">
        <f t="shared" si="21"/>
        <v>//</v>
      </c>
      <c r="H254" s="51"/>
      <c r="I254" s="51"/>
      <c r="J254" s="54" t="str">
        <f t="shared" si="22"/>
        <v/>
      </c>
      <c r="K254" s="56"/>
      <c r="L254" s="43"/>
      <c r="N254" s="58" t="str">
        <f>IFERROR(VLOOKUP($A254,'②利用者名簿'!$A:$E,5,0),"")</f>
        <v/>
      </c>
      <c r="O254" s="59" t="str">
        <f>IFERROR(2*'①団体情報'!$B$5*'③入力シート'!J254,"")</f>
        <v/>
      </c>
      <c r="P254" s="59" t="str">
        <f>IFERROR(N254*'③入力シート'!J254,"")</f>
        <v/>
      </c>
      <c r="Q254" s="60" t="str">
        <f t="shared" si="23"/>
        <v>..</v>
      </c>
      <c r="R254" s="61" t="str">
        <f t="shared" si="24"/>
        <v/>
      </c>
      <c r="S254" s="61" t="str">
        <f t="shared" si="25"/>
        <v/>
      </c>
      <c r="T254" s="62" t="str">
        <f t="shared" si="26"/>
        <v/>
      </c>
      <c r="U254" s="58" t="str">
        <f t="shared" si="27"/>
        <v/>
      </c>
    </row>
    <row r="255" spans="1:21" ht="15.95" customHeight="1">
      <c r="A255" s="43"/>
      <c r="B255" s="46" t="str">
        <f>IFERROR(VLOOKUP($A255,'②利用者名簿'!$A:$E,2,0),"")</f>
        <v/>
      </c>
      <c r="C255" s="48" t="str">
        <f>IFERROR(VLOOKUP($A255,'②利用者名簿'!$A:$E,3,0),"")</f>
        <v/>
      </c>
      <c r="D255" s="43"/>
      <c r="E255" s="43"/>
      <c r="F255" s="43"/>
      <c r="G255" s="48" t="str">
        <f t="shared" si="21"/>
        <v>//</v>
      </c>
      <c r="H255" s="51"/>
      <c r="I255" s="51"/>
      <c r="J255" s="54" t="str">
        <f t="shared" si="22"/>
        <v/>
      </c>
      <c r="K255" s="56"/>
      <c r="L255" s="43"/>
      <c r="N255" s="58" t="str">
        <f>IFERROR(VLOOKUP($A255,'②利用者名簿'!$A:$E,5,0),"")</f>
        <v/>
      </c>
      <c r="O255" s="59" t="str">
        <f>IFERROR(2*'①団体情報'!$B$5*'③入力シート'!J255,"")</f>
        <v/>
      </c>
      <c r="P255" s="59" t="str">
        <f>IFERROR(N255*'③入力シート'!J255,"")</f>
        <v/>
      </c>
      <c r="Q255" s="60" t="str">
        <f t="shared" si="23"/>
        <v>..</v>
      </c>
      <c r="R255" s="61" t="str">
        <f t="shared" si="24"/>
        <v/>
      </c>
      <c r="S255" s="61" t="str">
        <f t="shared" si="25"/>
        <v/>
      </c>
      <c r="T255" s="62" t="str">
        <f t="shared" si="26"/>
        <v/>
      </c>
      <c r="U255" s="58" t="str">
        <f t="shared" si="27"/>
        <v/>
      </c>
    </row>
    <row r="256" spans="1:21" ht="15.95" customHeight="1">
      <c r="A256" s="43"/>
      <c r="B256" s="46" t="str">
        <f>IFERROR(VLOOKUP($A256,'②利用者名簿'!$A:$E,2,0),"")</f>
        <v/>
      </c>
      <c r="C256" s="48" t="str">
        <f>IFERROR(VLOOKUP($A256,'②利用者名簿'!$A:$E,3,0),"")</f>
        <v/>
      </c>
      <c r="D256" s="43"/>
      <c r="E256" s="43"/>
      <c r="F256" s="43"/>
      <c r="G256" s="48" t="str">
        <f t="shared" si="21"/>
        <v>//</v>
      </c>
      <c r="H256" s="51"/>
      <c r="I256" s="51"/>
      <c r="J256" s="54" t="str">
        <f t="shared" si="22"/>
        <v/>
      </c>
      <c r="K256" s="56"/>
      <c r="L256" s="43"/>
      <c r="N256" s="58" t="str">
        <f>IFERROR(VLOOKUP($A256,'②利用者名簿'!$A:$E,5,0),"")</f>
        <v/>
      </c>
      <c r="O256" s="59" t="str">
        <f>IFERROR(2*'①団体情報'!$B$5*'③入力シート'!J256,"")</f>
        <v/>
      </c>
      <c r="P256" s="59" t="str">
        <f>IFERROR(N256*'③入力シート'!J256,"")</f>
        <v/>
      </c>
      <c r="Q256" s="60" t="str">
        <f t="shared" si="23"/>
        <v>..</v>
      </c>
      <c r="R256" s="61" t="str">
        <f t="shared" si="24"/>
        <v/>
      </c>
      <c r="S256" s="61" t="str">
        <f t="shared" si="25"/>
        <v/>
      </c>
      <c r="T256" s="62" t="str">
        <f t="shared" si="26"/>
        <v/>
      </c>
      <c r="U256" s="58" t="str">
        <f t="shared" si="27"/>
        <v/>
      </c>
    </row>
    <row r="257" spans="1:21" ht="15.95" customHeight="1">
      <c r="A257" s="43"/>
      <c r="B257" s="46" t="str">
        <f>IFERROR(VLOOKUP($A257,'②利用者名簿'!$A:$E,2,0),"")</f>
        <v/>
      </c>
      <c r="C257" s="48" t="str">
        <f>IFERROR(VLOOKUP($A257,'②利用者名簿'!$A:$E,3,0),"")</f>
        <v/>
      </c>
      <c r="D257" s="43"/>
      <c r="E257" s="43"/>
      <c r="F257" s="43"/>
      <c r="G257" s="48" t="str">
        <f t="shared" si="21"/>
        <v>//</v>
      </c>
      <c r="H257" s="51"/>
      <c r="I257" s="51"/>
      <c r="J257" s="54" t="str">
        <f t="shared" si="22"/>
        <v/>
      </c>
      <c r="K257" s="56"/>
      <c r="L257" s="43"/>
      <c r="N257" s="58" t="str">
        <f>IFERROR(VLOOKUP($A257,'②利用者名簿'!$A:$E,5,0),"")</f>
        <v/>
      </c>
      <c r="O257" s="59" t="str">
        <f>IFERROR(2*'①団体情報'!$B$5*'③入力シート'!J257,"")</f>
        <v/>
      </c>
      <c r="P257" s="59" t="str">
        <f>IFERROR(N257*'③入力シート'!J257,"")</f>
        <v/>
      </c>
      <c r="Q257" s="60" t="str">
        <f t="shared" si="23"/>
        <v>..</v>
      </c>
      <c r="R257" s="61" t="str">
        <f t="shared" si="24"/>
        <v/>
      </c>
      <c r="S257" s="61" t="str">
        <f t="shared" si="25"/>
        <v/>
      </c>
      <c r="T257" s="62" t="str">
        <f t="shared" si="26"/>
        <v/>
      </c>
      <c r="U257" s="58" t="str">
        <f t="shared" si="27"/>
        <v/>
      </c>
    </row>
    <row r="258" spans="1:21" ht="15.95" customHeight="1">
      <c r="A258" s="43"/>
      <c r="B258" s="46" t="str">
        <f>IFERROR(VLOOKUP($A258,'②利用者名簿'!$A:$E,2,0),"")</f>
        <v/>
      </c>
      <c r="C258" s="48" t="str">
        <f>IFERROR(VLOOKUP($A258,'②利用者名簿'!$A:$E,3,0),"")</f>
        <v/>
      </c>
      <c r="D258" s="43"/>
      <c r="E258" s="43"/>
      <c r="F258" s="43"/>
      <c r="G258" s="48" t="str">
        <f t="shared" si="21"/>
        <v>//</v>
      </c>
      <c r="H258" s="51"/>
      <c r="I258" s="51"/>
      <c r="J258" s="54" t="str">
        <f t="shared" si="22"/>
        <v/>
      </c>
      <c r="K258" s="56"/>
      <c r="L258" s="43"/>
      <c r="N258" s="58" t="str">
        <f>IFERROR(VLOOKUP($A258,'②利用者名簿'!$A:$E,5,0),"")</f>
        <v/>
      </c>
      <c r="O258" s="59" t="str">
        <f>IFERROR(2*'①団体情報'!$B$5*'③入力シート'!J258,"")</f>
        <v/>
      </c>
      <c r="P258" s="59" t="str">
        <f>IFERROR(N258*'③入力シート'!J258,"")</f>
        <v/>
      </c>
      <c r="Q258" s="60" t="str">
        <f t="shared" si="23"/>
        <v>..</v>
      </c>
      <c r="R258" s="61" t="str">
        <f t="shared" si="24"/>
        <v/>
      </c>
      <c r="S258" s="61" t="str">
        <f t="shared" si="25"/>
        <v/>
      </c>
      <c r="T258" s="62" t="str">
        <f t="shared" si="26"/>
        <v/>
      </c>
      <c r="U258" s="58" t="str">
        <f t="shared" si="27"/>
        <v/>
      </c>
    </row>
    <row r="259" spans="1:21" ht="15.95" customHeight="1">
      <c r="A259" s="43"/>
      <c r="B259" s="46" t="str">
        <f>IFERROR(VLOOKUP($A259,'②利用者名簿'!$A:$E,2,0),"")</f>
        <v/>
      </c>
      <c r="C259" s="48" t="str">
        <f>IFERROR(VLOOKUP($A259,'②利用者名簿'!$A:$E,3,0),"")</f>
        <v/>
      </c>
      <c r="D259" s="43"/>
      <c r="E259" s="43"/>
      <c r="F259" s="43"/>
      <c r="G259" s="48" t="str">
        <f t="shared" si="21"/>
        <v>//</v>
      </c>
      <c r="H259" s="51"/>
      <c r="I259" s="51"/>
      <c r="J259" s="54" t="str">
        <f t="shared" si="22"/>
        <v/>
      </c>
      <c r="K259" s="56"/>
      <c r="L259" s="43"/>
      <c r="N259" s="58" t="str">
        <f>IFERROR(VLOOKUP($A259,'②利用者名簿'!$A:$E,5,0),"")</f>
        <v/>
      </c>
      <c r="O259" s="59" t="str">
        <f>IFERROR(2*'①団体情報'!$B$5*'③入力シート'!J259,"")</f>
        <v/>
      </c>
      <c r="P259" s="59" t="str">
        <f>IFERROR(N259*'③入力シート'!J259,"")</f>
        <v/>
      </c>
      <c r="Q259" s="60" t="str">
        <f t="shared" si="23"/>
        <v>..</v>
      </c>
      <c r="R259" s="61" t="str">
        <f t="shared" si="24"/>
        <v/>
      </c>
      <c r="S259" s="61" t="str">
        <f t="shared" si="25"/>
        <v/>
      </c>
      <c r="T259" s="62" t="str">
        <f t="shared" si="26"/>
        <v/>
      </c>
      <c r="U259" s="58" t="str">
        <f t="shared" si="27"/>
        <v/>
      </c>
    </row>
    <row r="260" spans="1:21" ht="15.95" customHeight="1">
      <c r="A260" s="43"/>
      <c r="B260" s="46" t="str">
        <f>IFERROR(VLOOKUP($A260,'②利用者名簿'!$A:$E,2,0),"")</f>
        <v/>
      </c>
      <c r="C260" s="48" t="str">
        <f>IFERROR(VLOOKUP($A260,'②利用者名簿'!$A:$E,3,0),"")</f>
        <v/>
      </c>
      <c r="D260" s="43"/>
      <c r="E260" s="43"/>
      <c r="F260" s="43"/>
      <c r="G260" s="48" t="str">
        <f t="shared" ref="G260:G323" si="28">TEXT(CONCATENATE(D260,"/",E260,"/",F260),"aaa")</f>
        <v>//</v>
      </c>
      <c r="H260" s="51"/>
      <c r="I260" s="51"/>
      <c r="J260" s="54" t="str">
        <f t="shared" ref="J260:J323" si="29">IFERROR(MROUND((ROUNDDOWN($I260,-2)-ROUNDDOWN($H260,-2))/100+(RIGHT($I260,2)-RIGHT($H260,2))/60,0.5),"")</f>
        <v/>
      </c>
      <c r="K260" s="56"/>
      <c r="L260" s="43"/>
      <c r="N260" s="58" t="str">
        <f>IFERROR(VLOOKUP($A260,'②利用者名簿'!$A:$E,5,0),"")</f>
        <v/>
      </c>
      <c r="O260" s="59" t="str">
        <f>IFERROR(2*'①団体情報'!$B$5*'③入力シート'!J260,"")</f>
        <v/>
      </c>
      <c r="P260" s="59" t="str">
        <f>IFERROR(N260*'③入力シート'!J260,"")</f>
        <v/>
      </c>
      <c r="Q260" s="60" t="str">
        <f t="shared" ref="Q260:Q323" si="30">CONCATENATE(D260,".",E260,".",F260)</f>
        <v>..</v>
      </c>
      <c r="R260" s="61" t="str">
        <f t="shared" ref="R260:R323" si="31">IFERROR(TIME(LEFT($H260,LEN($H260)-2),RIGHT($H260,2),0),"")</f>
        <v/>
      </c>
      <c r="S260" s="61" t="str">
        <f t="shared" ref="S260:S323" si="32">IFERROR(TIME(LEFT($I260,LEN($I260)-2),RIGHT($I260,2),0),"")</f>
        <v/>
      </c>
      <c r="T260" s="62" t="str">
        <f t="shared" ref="T260:T323" si="33">LEFT(K260,1)</f>
        <v/>
      </c>
      <c r="U260" s="58" t="str">
        <f t="shared" ref="U260:U323" si="34">CONCATENATE(A260,T260)</f>
        <v/>
      </c>
    </row>
    <row r="261" spans="1:21" ht="15.95" customHeight="1">
      <c r="A261" s="43"/>
      <c r="B261" s="46" t="str">
        <f>IFERROR(VLOOKUP($A261,'②利用者名簿'!$A:$E,2,0),"")</f>
        <v/>
      </c>
      <c r="C261" s="48" t="str">
        <f>IFERROR(VLOOKUP($A261,'②利用者名簿'!$A:$E,3,0),"")</f>
        <v/>
      </c>
      <c r="D261" s="43"/>
      <c r="E261" s="43"/>
      <c r="F261" s="43"/>
      <c r="G261" s="48" t="str">
        <f t="shared" si="28"/>
        <v>//</v>
      </c>
      <c r="H261" s="51"/>
      <c r="I261" s="51"/>
      <c r="J261" s="54" t="str">
        <f t="shared" si="29"/>
        <v/>
      </c>
      <c r="K261" s="56"/>
      <c r="L261" s="43"/>
      <c r="N261" s="58" t="str">
        <f>IFERROR(VLOOKUP($A261,'②利用者名簿'!$A:$E,5,0),"")</f>
        <v/>
      </c>
      <c r="O261" s="59" t="str">
        <f>IFERROR(2*'①団体情報'!$B$5*'③入力シート'!J261,"")</f>
        <v/>
      </c>
      <c r="P261" s="59" t="str">
        <f>IFERROR(N261*'③入力シート'!J261,"")</f>
        <v/>
      </c>
      <c r="Q261" s="60" t="str">
        <f t="shared" si="30"/>
        <v>..</v>
      </c>
      <c r="R261" s="61" t="str">
        <f t="shared" si="31"/>
        <v/>
      </c>
      <c r="S261" s="61" t="str">
        <f t="shared" si="32"/>
        <v/>
      </c>
      <c r="T261" s="62" t="str">
        <f t="shared" si="33"/>
        <v/>
      </c>
      <c r="U261" s="58" t="str">
        <f t="shared" si="34"/>
        <v/>
      </c>
    </row>
    <row r="262" spans="1:21" ht="15.95" customHeight="1">
      <c r="A262" s="43"/>
      <c r="B262" s="46" t="str">
        <f>IFERROR(VLOOKUP($A262,'②利用者名簿'!$A:$E,2,0),"")</f>
        <v/>
      </c>
      <c r="C262" s="48" t="str">
        <f>IFERROR(VLOOKUP($A262,'②利用者名簿'!$A:$E,3,0),"")</f>
        <v/>
      </c>
      <c r="D262" s="43"/>
      <c r="E262" s="43"/>
      <c r="F262" s="43"/>
      <c r="G262" s="48" t="str">
        <f t="shared" si="28"/>
        <v>//</v>
      </c>
      <c r="H262" s="51"/>
      <c r="I262" s="51"/>
      <c r="J262" s="54" t="str">
        <f t="shared" si="29"/>
        <v/>
      </c>
      <c r="K262" s="56"/>
      <c r="L262" s="43"/>
      <c r="N262" s="58" t="str">
        <f>IFERROR(VLOOKUP($A262,'②利用者名簿'!$A:$E,5,0),"")</f>
        <v/>
      </c>
      <c r="O262" s="59" t="str">
        <f>IFERROR(2*'①団体情報'!$B$5*'③入力シート'!J262,"")</f>
        <v/>
      </c>
      <c r="P262" s="59" t="str">
        <f>IFERROR(N262*'③入力シート'!J262,"")</f>
        <v/>
      </c>
      <c r="Q262" s="60" t="str">
        <f t="shared" si="30"/>
        <v>..</v>
      </c>
      <c r="R262" s="61" t="str">
        <f t="shared" si="31"/>
        <v/>
      </c>
      <c r="S262" s="61" t="str">
        <f t="shared" si="32"/>
        <v/>
      </c>
      <c r="T262" s="62" t="str">
        <f t="shared" si="33"/>
        <v/>
      </c>
      <c r="U262" s="58" t="str">
        <f t="shared" si="34"/>
        <v/>
      </c>
    </row>
    <row r="263" spans="1:21" ht="15.95" customHeight="1">
      <c r="A263" s="43"/>
      <c r="B263" s="46" t="str">
        <f>IFERROR(VLOOKUP($A263,'②利用者名簿'!$A:$E,2,0),"")</f>
        <v/>
      </c>
      <c r="C263" s="48" t="str">
        <f>IFERROR(VLOOKUP($A263,'②利用者名簿'!$A:$E,3,0),"")</f>
        <v/>
      </c>
      <c r="D263" s="43"/>
      <c r="E263" s="43"/>
      <c r="F263" s="43"/>
      <c r="G263" s="48" t="str">
        <f t="shared" si="28"/>
        <v>//</v>
      </c>
      <c r="H263" s="51"/>
      <c r="I263" s="51"/>
      <c r="J263" s="54" t="str">
        <f t="shared" si="29"/>
        <v/>
      </c>
      <c r="K263" s="56"/>
      <c r="L263" s="43"/>
      <c r="N263" s="58" t="str">
        <f>IFERROR(VLOOKUP($A263,'②利用者名簿'!$A:$E,5,0),"")</f>
        <v/>
      </c>
      <c r="O263" s="59" t="str">
        <f>IFERROR(2*'①団体情報'!$B$5*'③入力シート'!J263,"")</f>
        <v/>
      </c>
      <c r="P263" s="59" t="str">
        <f>IFERROR(N263*'③入力シート'!J263,"")</f>
        <v/>
      </c>
      <c r="Q263" s="60" t="str">
        <f t="shared" si="30"/>
        <v>..</v>
      </c>
      <c r="R263" s="61" t="str">
        <f t="shared" si="31"/>
        <v/>
      </c>
      <c r="S263" s="61" t="str">
        <f t="shared" si="32"/>
        <v/>
      </c>
      <c r="T263" s="62" t="str">
        <f t="shared" si="33"/>
        <v/>
      </c>
      <c r="U263" s="58" t="str">
        <f t="shared" si="34"/>
        <v/>
      </c>
    </row>
    <row r="264" spans="1:21" ht="15.95" customHeight="1">
      <c r="A264" s="43"/>
      <c r="B264" s="46" t="str">
        <f>IFERROR(VLOOKUP($A264,'②利用者名簿'!$A:$E,2,0),"")</f>
        <v/>
      </c>
      <c r="C264" s="48" t="str">
        <f>IFERROR(VLOOKUP($A264,'②利用者名簿'!$A:$E,3,0),"")</f>
        <v/>
      </c>
      <c r="D264" s="43"/>
      <c r="E264" s="43"/>
      <c r="F264" s="43"/>
      <c r="G264" s="48" t="str">
        <f t="shared" si="28"/>
        <v>//</v>
      </c>
      <c r="H264" s="51"/>
      <c r="I264" s="51"/>
      <c r="J264" s="54" t="str">
        <f t="shared" si="29"/>
        <v/>
      </c>
      <c r="K264" s="56"/>
      <c r="L264" s="43"/>
      <c r="N264" s="58" t="str">
        <f>IFERROR(VLOOKUP($A264,'②利用者名簿'!$A:$E,5,0),"")</f>
        <v/>
      </c>
      <c r="O264" s="59" t="str">
        <f>IFERROR(2*'①団体情報'!$B$5*'③入力シート'!J264,"")</f>
        <v/>
      </c>
      <c r="P264" s="59" t="str">
        <f>IFERROR(N264*'③入力シート'!J264,"")</f>
        <v/>
      </c>
      <c r="Q264" s="60" t="str">
        <f t="shared" si="30"/>
        <v>..</v>
      </c>
      <c r="R264" s="61" t="str">
        <f t="shared" si="31"/>
        <v/>
      </c>
      <c r="S264" s="61" t="str">
        <f t="shared" si="32"/>
        <v/>
      </c>
      <c r="T264" s="62" t="str">
        <f t="shared" si="33"/>
        <v/>
      </c>
      <c r="U264" s="58" t="str">
        <f t="shared" si="34"/>
        <v/>
      </c>
    </row>
    <row r="265" spans="1:21" ht="15.95" customHeight="1">
      <c r="A265" s="43"/>
      <c r="B265" s="46" t="str">
        <f>IFERROR(VLOOKUP($A265,'②利用者名簿'!$A:$E,2,0),"")</f>
        <v/>
      </c>
      <c r="C265" s="48" t="str">
        <f>IFERROR(VLOOKUP($A265,'②利用者名簿'!$A:$E,3,0),"")</f>
        <v/>
      </c>
      <c r="D265" s="43"/>
      <c r="E265" s="43"/>
      <c r="F265" s="43"/>
      <c r="G265" s="48" t="str">
        <f t="shared" si="28"/>
        <v>//</v>
      </c>
      <c r="H265" s="51"/>
      <c r="I265" s="51"/>
      <c r="J265" s="54" t="str">
        <f t="shared" si="29"/>
        <v/>
      </c>
      <c r="K265" s="56"/>
      <c r="L265" s="43"/>
      <c r="N265" s="58" t="str">
        <f>IFERROR(VLOOKUP($A265,'②利用者名簿'!$A:$E,5,0),"")</f>
        <v/>
      </c>
      <c r="O265" s="59" t="str">
        <f>IFERROR(2*'①団体情報'!$B$5*'③入力シート'!J265,"")</f>
        <v/>
      </c>
      <c r="P265" s="59" t="str">
        <f>IFERROR(N265*'③入力シート'!J265,"")</f>
        <v/>
      </c>
      <c r="Q265" s="60" t="str">
        <f t="shared" si="30"/>
        <v>..</v>
      </c>
      <c r="R265" s="61" t="str">
        <f t="shared" si="31"/>
        <v/>
      </c>
      <c r="S265" s="61" t="str">
        <f t="shared" si="32"/>
        <v/>
      </c>
      <c r="T265" s="62" t="str">
        <f t="shared" si="33"/>
        <v/>
      </c>
      <c r="U265" s="58" t="str">
        <f t="shared" si="34"/>
        <v/>
      </c>
    </row>
    <row r="266" spans="1:21" ht="15.95" customHeight="1">
      <c r="A266" s="43"/>
      <c r="B266" s="46" t="str">
        <f>IFERROR(VLOOKUP($A266,'②利用者名簿'!$A:$E,2,0),"")</f>
        <v/>
      </c>
      <c r="C266" s="48" t="str">
        <f>IFERROR(VLOOKUP($A266,'②利用者名簿'!$A:$E,3,0),"")</f>
        <v/>
      </c>
      <c r="D266" s="43"/>
      <c r="E266" s="43"/>
      <c r="F266" s="43"/>
      <c r="G266" s="48" t="str">
        <f t="shared" si="28"/>
        <v>//</v>
      </c>
      <c r="H266" s="51"/>
      <c r="I266" s="51"/>
      <c r="J266" s="54" t="str">
        <f t="shared" si="29"/>
        <v/>
      </c>
      <c r="K266" s="56"/>
      <c r="L266" s="43"/>
      <c r="N266" s="58" t="str">
        <f>IFERROR(VLOOKUP($A266,'②利用者名簿'!$A:$E,5,0),"")</f>
        <v/>
      </c>
      <c r="O266" s="59" t="str">
        <f>IFERROR(2*'①団体情報'!$B$5*'③入力シート'!J266,"")</f>
        <v/>
      </c>
      <c r="P266" s="59" t="str">
        <f>IFERROR(N266*'③入力シート'!J266,"")</f>
        <v/>
      </c>
      <c r="Q266" s="60" t="str">
        <f t="shared" si="30"/>
        <v>..</v>
      </c>
      <c r="R266" s="61" t="str">
        <f t="shared" si="31"/>
        <v/>
      </c>
      <c r="S266" s="61" t="str">
        <f t="shared" si="32"/>
        <v/>
      </c>
      <c r="T266" s="62" t="str">
        <f t="shared" si="33"/>
        <v/>
      </c>
      <c r="U266" s="58" t="str">
        <f t="shared" si="34"/>
        <v/>
      </c>
    </row>
    <row r="267" spans="1:21" ht="15.95" customHeight="1">
      <c r="A267" s="43"/>
      <c r="B267" s="46" t="str">
        <f>IFERROR(VLOOKUP($A267,'②利用者名簿'!$A:$E,2,0),"")</f>
        <v/>
      </c>
      <c r="C267" s="48" t="str">
        <f>IFERROR(VLOOKUP($A267,'②利用者名簿'!$A:$E,3,0),"")</f>
        <v/>
      </c>
      <c r="D267" s="43"/>
      <c r="E267" s="43"/>
      <c r="F267" s="43"/>
      <c r="G267" s="48" t="str">
        <f t="shared" si="28"/>
        <v>//</v>
      </c>
      <c r="H267" s="51"/>
      <c r="I267" s="51"/>
      <c r="J267" s="54" t="str">
        <f t="shared" si="29"/>
        <v/>
      </c>
      <c r="K267" s="56"/>
      <c r="L267" s="43"/>
      <c r="N267" s="58" t="str">
        <f>IFERROR(VLOOKUP($A267,'②利用者名簿'!$A:$E,5,0),"")</f>
        <v/>
      </c>
      <c r="O267" s="59" t="str">
        <f>IFERROR(2*'①団体情報'!$B$5*'③入力シート'!J267,"")</f>
        <v/>
      </c>
      <c r="P267" s="59" t="str">
        <f>IFERROR(N267*'③入力シート'!J267,"")</f>
        <v/>
      </c>
      <c r="Q267" s="60" t="str">
        <f t="shared" si="30"/>
        <v>..</v>
      </c>
      <c r="R267" s="61" t="str">
        <f t="shared" si="31"/>
        <v/>
      </c>
      <c r="S267" s="61" t="str">
        <f t="shared" si="32"/>
        <v/>
      </c>
      <c r="T267" s="62" t="str">
        <f t="shared" si="33"/>
        <v/>
      </c>
      <c r="U267" s="58" t="str">
        <f t="shared" si="34"/>
        <v/>
      </c>
    </row>
    <row r="268" spans="1:21" ht="15.95" customHeight="1">
      <c r="A268" s="43"/>
      <c r="B268" s="46" t="str">
        <f>IFERROR(VLOOKUP($A268,'②利用者名簿'!$A:$E,2,0),"")</f>
        <v/>
      </c>
      <c r="C268" s="48" t="str">
        <f>IFERROR(VLOOKUP($A268,'②利用者名簿'!$A:$E,3,0),"")</f>
        <v/>
      </c>
      <c r="D268" s="43"/>
      <c r="E268" s="43"/>
      <c r="F268" s="43"/>
      <c r="G268" s="48" t="str">
        <f t="shared" si="28"/>
        <v>//</v>
      </c>
      <c r="H268" s="51"/>
      <c r="I268" s="51"/>
      <c r="J268" s="54" t="str">
        <f t="shared" si="29"/>
        <v/>
      </c>
      <c r="K268" s="56"/>
      <c r="L268" s="43"/>
      <c r="N268" s="58" t="str">
        <f>IFERROR(VLOOKUP($A268,'②利用者名簿'!$A:$E,5,0),"")</f>
        <v/>
      </c>
      <c r="O268" s="59" t="str">
        <f>IFERROR(2*'①団体情報'!$B$5*'③入力シート'!J268,"")</f>
        <v/>
      </c>
      <c r="P268" s="59" t="str">
        <f>IFERROR(N268*'③入力シート'!J268,"")</f>
        <v/>
      </c>
      <c r="Q268" s="60" t="str">
        <f t="shared" si="30"/>
        <v>..</v>
      </c>
      <c r="R268" s="61" t="str">
        <f t="shared" si="31"/>
        <v/>
      </c>
      <c r="S268" s="61" t="str">
        <f t="shared" si="32"/>
        <v/>
      </c>
      <c r="T268" s="62" t="str">
        <f t="shared" si="33"/>
        <v/>
      </c>
      <c r="U268" s="58" t="str">
        <f t="shared" si="34"/>
        <v/>
      </c>
    </row>
    <row r="269" spans="1:21" ht="15.95" customHeight="1">
      <c r="A269" s="43"/>
      <c r="B269" s="46" t="str">
        <f>IFERROR(VLOOKUP($A269,'②利用者名簿'!$A:$E,2,0),"")</f>
        <v/>
      </c>
      <c r="C269" s="48" t="str">
        <f>IFERROR(VLOOKUP($A269,'②利用者名簿'!$A:$E,3,0),"")</f>
        <v/>
      </c>
      <c r="D269" s="43"/>
      <c r="E269" s="43"/>
      <c r="F269" s="43"/>
      <c r="G269" s="48" t="str">
        <f t="shared" si="28"/>
        <v>//</v>
      </c>
      <c r="H269" s="51"/>
      <c r="I269" s="51"/>
      <c r="J269" s="54" t="str">
        <f t="shared" si="29"/>
        <v/>
      </c>
      <c r="K269" s="56"/>
      <c r="L269" s="43"/>
      <c r="N269" s="58" t="str">
        <f>IFERROR(VLOOKUP($A269,'②利用者名簿'!$A:$E,5,0),"")</f>
        <v/>
      </c>
      <c r="O269" s="59" t="str">
        <f>IFERROR(2*'①団体情報'!$B$5*'③入力シート'!J269,"")</f>
        <v/>
      </c>
      <c r="P269" s="59" t="str">
        <f>IFERROR(N269*'③入力シート'!J269,"")</f>
        <v/>
      </c>
      <c r="Q269" s="60" t="str">
        <f t="shared" si="30"/>
        <v>..</v>
      </c>
      <c r="R269" s="61" t="str">
        <f t="shared" si="31"/>
        <v/>
      </c>
      <c r="S269" s="61" t="str">
        <f t="shared" si="32"/>
        <v/>
      </c>
      <c r="T269" s="62" t="str">
        <f t="shared" si="33"/>
        <v/>
      </c>
      <c r="U269" s="58" t="str">
        <f t="shared" si="34"/>
        <v/>
      </c>
    </row>
    <row r="270" spans="1:21" ht="15.95" customHeight="1">
      <c r="A270" s="43"/>
      <c r="B270" s="46" t="str">
        <f>IFERROR(VLOOKUP($A270,'②利用者名簿'!$A:$E,2,0),"")</f>
        <v/>
      </c>
      <c r="C270" s="48" t="str">
        <f>IFERROR(VLOOKUP($A270,'②利用者名簿'!$A:$E,3,0),"")</f>
        <v/>
      </c>
      <c r="D270" s="43"/>
      <c r="E270" s="43"/>
      <c r="F270" s="43"/>
      <c r="G270" s="48" t="str">
        <f t="shared" si="28"/>
        <v>//</v>
      </c>
      <c r="H270" s="51"/>
      <c r="I270" s="51"/>
      <c r="J270" s="54" t="str">
        <f t="shared" si="29"/>
        <v/>
      </c>
      <c r="K270" s="56"/>
      <c r="L270" s="43"/>
      <c r="N270" s="58" t="str">
        <f>IFERROR(VLOOKUP($A270,'②利用者名簿'!$A:$E,5,0),"")</f>
        <v/>
      </c>
      <c r="O270" s="59" t="str">
        <f>IFERROR(2*'①団体情報'!$B$5*'③入力シート'!J270,"")</f>
        <v/>
      </c>
      <c r="P270" s="59" t="str">
        <f>IFERROR(N270*'③入力シート'!J270,"")</f>
        <v/>
      </c>
      <c r="Q270" s="60" t="str">
        <f t="shared" si="30"/>
        <v>..</v>
      </c>
      <c r="R270" s="61" t="str">
        <f t="shared" si="31"/>
        <v/>
      </c>
      <c r="S270" s="61" t="str">
        <f t="shared" si="32"/>
        <v/>
      </c>
      <c r="T270" s="62" t="str">
        <f t="shared" si="33"/>
        <v/>
      </c>
      <c r="U270" s="58" t="str">
        <f t="shared" si="34"/>
        <v/>
      </c>
    </row>
    <row r="271" spans="1:21" ht="15.95" customHeight="1">
      <c r="A271" s="43"/>
      <c r="B271" s="46" t="str">
        <f>IFERROR(VLOOKUP($A271,'②利用者名簿'!$A:$E,2,0),"")</f>
        <v/>
      </c>
      <c r="C271" s="48" t="str">
        <f>IFERROR(VLOOKUP($A271,'②利用者名簿'!$A:$E,3,0),"")</f>
        <v/>
      </c>
      <c r="D271" s="43"/>
      <c r="E271" s="43"/>
      <c r="F271" s="43"/>
      <c r="G271" s="48" t="str">
        <f t="shared" si="28"/>
        <v>//</v>
      </c>
      <c r="H271" s="51"/>
      <c r="I271" s="51"/>
      <c r="J271" s="54" t="str">
        <f t="shared" si="29"/>
        <v/>
      </c>
      <c r="K271" s="56"/>
      <c r="L271" s="43"/>
      <c r="N271" s="58" t="str">
        <f>IFERROR(VLOOKUP($A271,'②利用者名簿'!$A:$E,5,0),"")</f>
        <v/>
      </c>
      <c r="O271" s="59" t="str">
        <f>IFERROR(2*'①団体情報'!$B$5*'③入力シート'!J271,"")</f>
        <v/>
      </c>
      <c r="P271" s="59" t="str">
        <f>IFERROR(N271*'③入力シート'!J271,"")</f>
        <v/>
      </c>
      <c r="Q271" s="60" t="str">
        <f t="shared" si="30"/>
        <v>..</v>
      </c>
      <c r="R271" s="61" t="str">
        <f t="shared" si="31"/>
        <v/>
      </c>
      <c r="S271" s="61" t="str">
        <f t="shared" si="32"/>
        <v/>
      </c>
      <c r="T271" s="62" t="str">
        <f t="shared" si="33"/>
        <v/>
      </c>
      <c r="U271" s="58" t="str">
        <f t="shared" si="34"/>
        <v/>
      </c>
    </row>
    <row r="272" spans="1:21" ht="15.95" customHeight="1">
      <c r="A272" s="43"/>
      <c r="B272" s="46" t="str">
        <f>IFERROR(VLOOKUP($A272,'②利用者名簿'!$A:$E,2,0),"")</f>
        <v/>
      </c>
      <c r="C272" s="48" t="str">
        <f>IFERROR(VLOOKUP($A272,'②利用者名簿'!$A:$E,3,0),"")</f>
        <v/>
      </c>
      <c r="D272" s="43"/>
      <c r="E272" s="43"/>
      <c r="F272" s="43"/>
      <c r="G272" s="48" t="str">
        <f t="shared" si="28"/>
        <v>//</v>
      </c>
      <c r="H272" s="51"/>
      <c r="I272" s="51"/>
      <c r="J272" s="54" t="str">
        <f t="shared" si="29"/>
        <v/>
      </c>
      <c r="K272" s="56"/>
      <c r="L272" s="43"/>
      <c r="N272" s="58" t="str">
        <f>IFERROR(VLOOKUP($A272,'②利用者名簿'!$A:$E,5,0),"")</f>
        <v/>
      </c>
      <c r="O272" s="59" t="str">
        <f>IFERROR(2*'①団体情報'!$B$5*'③入力シート'!J272,"")</f>
        <v/>
      </c>
      <c r="P272" s="59" t="str">
        <f>IFERROR(N272*'③入力シート'!J272,"")</f>
        <v/>
      </c>
      <c r="Q272" s="60" t="str">
        <f t="shared" si="30"/>
        <v>..</v>
      </c>
      <c r="R272" s="61" t="str">
        <f t="shared" si="31"/>
        <v/>
      </c>
      <c r="S272" s="61" t="str">
        <f t="shared" si="32"/>
        <v/>
      </c>
      <c r="T272" s="62" t="str">
        <f t="shared" si="33"/>
        <v/>
      </c>
      <c r="U272" s="58" t="str">
        <f t="shared" si="34"/>
        <v/>
      </c>
    </row>
    <row r="273" spans="1:21" ht="15.95" customHeight="1">
      <c r="A273" s="43"/>
      <c r="B273" s="46" t="str">
        <f>IFERROR(VLOOKUP($A273,'②利用者名簿'!$A:$E,2,0),"")</f>
        <v/>
      </c>
      <c r="C273" s="48" t="str">
        <f>IFERROR(VLOOKUP($A273,'②利用者名簿'!$A:$E,3,0),"")</f>
        <v/>
      </c>
      <c r="D273" s="43"/>
      <c r="E273" s="43"/>
      <c r="F273" s="43"/>
      <c r="G273" s="48" t="str">
        <f t="shared" si="28"/>
        <v>//</v>
      </c>
      <c r="H273" s="51"/>
      <c r="I273" s="51"/>
      <c r="J273" s="54" t="str">
        <f t="shared" si="29"/>
        <v/>
      </c>
      <c r="K273" s="56"/>
      <c r="L273" s="43"/>
      <c r="N273" s="58" t="str">
        <f>IFERROR(VLOOKUP($A273,'②利用者名簿'!$A:$E,5,0),"")</f>
        <v/>
      </c>
      <c r="O273" s="59" t="str">
        <f>IFERROR(2*'①団体情報'!$B$5*'③入力シート'!J273,"")</f>
        <v/>
      </c>
      <c r="P273" s="59" t="str">
        <f>IFERROR(N273*'③入力シート'!J273,"")</f>
        <v/>
      </c>
      <c r="Q273" s="60" t="str">
        <f t="shared" si="30"/>
        <v>..</v>
      </c>
      <c r="R273" s="61" t="str">
        <f t="shared" si="31"/>
        <v/>
      </c>
      <c r="S273" s="61" t="str">
        <f t="shared" si="32"/>
        <v/>
      </c>
      <c r="T273" s="62" t="str">
        <f t="shared" si="33"/>
        <v/>
      </c>
      <c r="U273" s="58" t="str">
        <f t="shared" si="34"/>
        <v/>
      </c>
    </row>
    <row r="274" spans="1:21" ht="15.95" customHeight="1">
      <c r="A274" s="43"/>
      <c r="B274" s="46" t="str">
        <f>IFERROR(VLOOKUP($A274,'②利用者名簿'!$A:$E,2,0),"")</f>
        <v/>
      </c>
      <c r="C274" s="48" t="str">
        <f>IFERROR(VLOOKUP($A274,'②利用者名簿'!$A:$E,3,0),"")</f>
        <v/>
      </c>
      <c r="D274" s="43"/>
      <c r="E274" s="43"/>
      <c r="F274" s="43"/>
      <c r="G274" s="48" t="str">
        <f t="shared" si="28"/>
        <v>//</v>
      </c>
      <c r="H274" s="51"/>
      <c r="I274" s="51"/>
      <c r="J274" s="54" t="str">
        <f t="shared" si="29"/>
        <v/>
      </c>
      <c r="K274" s="56"/>
      <c r="L274" s="43"/>
      <c r="N274" s="58" t="str">
        <f>IFERROR(VLOOKUP($A274,'②利用者名簿'!$A:$E,5,0),"")</f>
        <v/>
      </c>
      <c r="O274" s="59" t="str">
        <f>IFERROR(2*'①団体情報'!$B$5*'③入力シート'!J274,"")</f>
        <v/>
      </c>
      <c r="P274" s="59" t="str">
        <f>IFERROR(N274*'③入力シート'!J274,"")</f>
        <v/>
      </c>
      <c r="Q274" s="60" t="str">
        <f t="shared" si="30"/>
        <v>..</v>
      </c>
      <c r="R274" s="61" t="str">
        <f t="shared" si="31"/>
        <v/>
      </c>
      <c r="S274" s="61" t="str">
        <f t="shared" si="32"/>
        <v/>
      </c>
      <c r="T274" s="62" t="str">
        <f t="shared" si="33"/>
        <v/>
      </c>
      <c r="U274" s="58" t="str">
        <f t="shared" si="34"/>
        <v/>
      </c>
    </row>
    <row r="275" spans="1:21" ht="15.95" customHeight="1">
      <c r="A275" s="43"/>
      <c r="B275" s="46" t="str">
        <f>IFERROR(VLOOKUP($A275,'②利用者名簿'!$A:$E,2,0),"")</f>
        <v/>
      </c>
      <c r="C275" s="48" t="str">
        <f>IFERROR(VLOOKUP($A275,'②利用者名簿'!$A:$E,3,0),"")</f>
        <v/>
      </c>
      <c r="D275" s="43"/>
      <c r="E275" s="43"/>
      <c r="F275" s="43"/>
      <c r="G275" s="48" t="str">
        <f t="shared" si="28"/>
        <v>//</v>
      </c>
      <c r="H275" s="51"/>
      <c r="I275" s="51"/>
      <c r="J275" s="54" t="str">
        <f t="shared" si="29"/>
        <v/>
      </c>
      <c r="K275" s="56"/>
      <c r="L275" s="43"/>
      <c r="N275" s="58" t="str">
        <f>IFERROR(VLOOKUP($A275,'②利用者名簿'!$A:$E,5,0),"")</f>
        <v/>
      </c>
      <c r="O275" s="59" t="str">
        <f>IFERROR(2*'①団体情報'!$B$5*'③入力シート'!J275,"")</f>
        <v/>
      </c>
      <c r="P275" s="59" t="str">
        <f>IFERROR(N275*'③入力シート'!J275,"")</f>
        <v/>
      </c>
      <c r="Q275" s="60" t="str">
        <f t="shared" si="30"/>
        <v>..</v>
      </c>
      <c r="R275" s="61" t="str">
        <f t="shared" si="31"/>
        <v/>
      </c>
      <c r="S275" s="61" t="str">
        <f t="shared" si="32"/>
        <v/>
      </c>
      <c r="T275" s="62" t="str">
        <f t="shared" si="33"/>
        <v/>
      </c>
      <c r="U275" s="58" t="str">
        <f t="shared" si="34"/>
        <v/>
      </c>
    </row>
    <row r="276" spans="1:21" ht="15.95" customHeight="1">
      <c r="A276" s="43"/>
      <c r="B276" s="46" t="str">
        <f>IFERROR(VLOOKUP($A276,'②利用者名簿'!$A:$E,2,0),"")</f>
        <v/>
      </c>
      <c r="C276" s="48" t="str">
        <f>IFERROR(VLOOKUP($A276,'②利用者名簿'!$A:$E,3,0),"")</f>
        <v/>
      </c>
      <c r="D276" s="43"/>
      <c r="E276" s="43"/>
      <c r="F276" s="43"/>
      <c r="G276" s="48" t="str">
        <f t="shared" si="28"/>
        <v>//</v>
      </c>
      <c r="H276" s="51"/>
      <c r="I276" s="51"/>
      <c r="J276" s="54" t="str">
        <f t="shared" si="29"/>
        <v/>
      </c>
      <c r="K276" s="56"/>
      <c r="L276" s="43"/>
      <c r="N276" s="58" t="str">
        <f>IFERROR(VLOOKUP($A276,'②利用者名簿'!$A:$E,5,0),"")</f>
        <v/>
      </c>
      <c r="O276" s="59" t="str">
        <f>IFERROR(2*'①団体情報'!$B$5*'③入力シート'!J276,"")</f>
        <v/>
      </c>
      <c r="P276" s="59" t="str">
        <f>IFERROR(N276*'③入力シート'!J276,"")</f>
        <v/>
      </c>
      <c r="Q276" s="60" t="str">
        <f t="shared" si="30"/>
        <v>..</v>
      </c>
      <c r="R276" s="61" t="str">
        <f t="shared" si="31"/>
        <v/>
      </c>
      <c r="S276" s="61" t="str">
        <f t="shared" si="32"/>
        <v/>
      </c>
      <c r="T276" s="62" t="str">
        <f t="shared" si="33"/>
        <v/>
      </c>
      <c r="U276" s="58" t="str">
        <f t="shared" si="34"/>
        <v/>
      </c>
    </row>
    <row r="277" spans="1:21" ht="15.95" customHeight="1">
      <c r="A277" s="43"/>
      <c r="B277" s="46" t="str">
        <f>IFERROR(VLOOKUP($A277,'②利用者名簿'!$A:$E,2,0),"")</f>
        <v/>
      </c>
      <c r="C277" s="48" t="str">
        <f>IFERROR(VLOOKUP($A277,'②利用者名簿'!$A:$E,3,0),"")</f>
        <v/>
      </c>
      <c r="D277" s="43"/>
      <c r="E277" s="43"/>
      <c r="F277" s="43"/>
      <c r="G277" s="48" t="str">
        <f t="shared" si="28"/>
        <v>//</v>
      </c>
      <c r="H277" s="51"/>
      <c r="I277" s="51"/>
      <c r="J277" s="54" t="str">
        <f t="shared" si="29"/>
        <v/>
      </c>
      <c r="K277" s="56"/>
      <c r="L277" s="43"/>
      <c r="N277" s="58" t="str">
        <f>IFERROR(VLOOKUP($A277,'②利用者名簿'!$A:$E,5,0),"")</f>
        <v/>
      </c>
      <c r="O277" s="59" t="str">
        <f>IFERROR(2*'①団体情報'!$B$5*'③入力シート'!J277,"")</f>
        <v/>
      </c>
      <c r="P277" s="59" t="str">
        <f>IFERROR(N277*'③入力シート'!J277,"")</f>
        <v/>
      </c>
      <c r="Q277" s="60" t="str">
        <f t="shared" si="30"/>
        <v>..</v>
      </c>
      <c r="R277" s="61" t="str">
        <f t="shared" si="31"/>
        <v/>
      </c>
      <c r="S277" s="61" t="str">
        <f t="shared" si="32"/>
        <v/>
      </c>
      <c r="T277" s="62" t="str">
        <f t="shared" si="33"/>
        <v/>
      </c>
      <c r="U277" s="58" t="str">
        <f t="shared" si="34"/>
        <v/>
      </c>
    </row>
    <row r="278" spans="1:21" ht="15.95" customHeight="1">
      <c r="A278" s="43"/>
      <c r="B278" s="46" t="str">
        <f>IFERROR(VLOOKUP($A278,'②利用者名簿'!$A:$E,2,0),"")</f>
        <v/>
      </c>
      <c r="C278" s="48" t="str">
        <f>IFERROR(VLOOKUP($A278,'②利用者名簿'!$A:$E,3,0),"")</f>
        <v/>
      </c>
      <c r="D278" s="43"/>
      <c r="E278" s="43"/>
      <c r="F278" s="43"/>
      <c r="G278" s="48" t="str">
        <f t="shared" si="28"/>
        <v>//</v>
      </c>
      <c r="H278" s="51"/>
      <c r="I278" s="51"/>
      <c r="J278" s="54" t="str">
        <f t="shared" si="29"/>
        <v/>
      </c>
      <c r="K278" s="56"/>
      <c r="L278" s="43"/>
      <c r="N278" s="58" t="str">
        <f>IFERROR(VLOOKUP($A278,'②利用者名簿'!$A:$E,5,0),"")</f>
        <v/>
      </c>
      <c r="O278" s="59" t="str">
        <f>IFERROR(2*'①団体情報'!$B$5*'③入力シート'!J278,"")</f>
        <v/>
      </c>
      <c r="P278" s="59" t="str">
        <f>IFERROR(N278*'③入力シート'!J278,"")</f>
        <v/>
      </c>
      <c r="Q278" s="60" t="str">
        <f t="shared" si="30"/>
        <v>..</v>
      </c>
      <c r="R278" s="61" t="str">
        <f t="shared" si="31"/>
        <v/>
      </c>
      <c r="S278" s="61" t="str">
        <f t="shared" si="32"/>
        <v/>
      </c>
      <c r="T278" s="62" t="str">
        <f t="shared" si="33"/>
        <v/>
      </c>
      <c r="U278" s="58" t="str">
        <f t="shared" si="34"/>
        <v/>
      </c>
    </row>
    <row r="279" spans="1:21" ht="15.95" customHeight="1">
      <c r="A279" s="43"/>
      <c r="B279" s="46" t="str">
        <f>IFERROR(VLOOKUP($A279,'②利用者名簿'!$A:$E,2,0),"")</f>
        <v/>
      </c>
      <c r="C279" s="48" t="str">
        <f>IFERROR(VLOOKUP($A279,'②利用者名簿'!$A:$E,3,0),"")</f>
        <v/>
      </c>
      <c r="D279" s="43"/>
      <c r="E279" s="43"/>
      <c r="F279" s="43"/>
      <c r="G279" s="48" t="str">
        <f t="shared" si="28"/>
        <v>//</v>
      </c>
      <c r="H279" s="51"/>
      <c r="I279" s="51"/>
      <c r="J279" s="54" t="str">
        <f t="shared" si="29"/>
        <v/>
      </c>
      <c r="K279" s="56"/>
      <c r="L279" s="43"/>
      <c r="N279" s="58" t="str">
        <f>IFERROR(VLOOKUP($A279,'②利用者名簿'!$A:$E,5,0),"")</f>
        <v/>
      </c>
      <c r="O279" s="59" t="str">
        <f>IFERROR(2*'①団体情報'!$B$5*'③入力シート'!J279,"")</f>
        <v/>
      </c>
      <c r="P279" s="59" t="str">
        <f>IFERROR(N279*'③入力シート'!J279,"")</f>
        <v/>
      </c>
      <c r="Q279" s="60" t="str">
        <f t="shared" si="30"/>
        <v>..</v>
      </c>
      <c r="R279" s="61" t="str">
        <f t="shared" si="31"/>
        <v/>
      </c>
      <c r="S279" s="61" t="str">
        <f t="shared" si="32"/>
        <v/>
      </c>
      <c r="T279" s="62" t="str">
        <f t="shared" si="33"/>
        <v/>
      </c>
      <c r="U279" s="58" t="str">
        <f t="shared" si="34"/>
        <v/>
      </c>
    </row>
    <row r="280" spans="1:21" ht="15.95" customHeight="1">
      <c r="A280" s="43"/>
      <c r="B280" s="46" t="str">
        <f>IFERROR(VLOOKUP($A280,'②利用者名簿'!$A:$E,2,0),"")</f>
        <v/>
      </c>
      <c r="C280" s="48" t="str">
        <f>IFERROR(VLOOKUP($A280,'②利用者名簿'!$A:$E,3,0),"")</f>
        <v/>
      </c>
      <c r="D280" s="43"/>
      <c r="E280" s="43"/>
      <c r="F280" s="43"/>
      <c r="G280" s="48" t="str">
        <f t="shared" si="28"/>
        <v>//</v>
      </c>
      <c r="H280" s="51"/>
      <c r="I280" s="51"/>
      <c r="J280" s="54" t="str">
        <f t="shared" si="29"/>
        <v/>
      </c>
      <c r="K280" s="56"/>
      <c r="L280" s="43"/>
      <c r="N280" s="58" t="str">
        <f>IFERROR(VLOOKUP($A280,'②利用者名簿'!$A:$E,5,0),"")</f>
        <v/>
      </c>
      <c r="O280" s="59" t="str">
        <f>IFERROR(2*'①団体情報'!$B$5*'③入力シート'!J280,"")</f>
        <v/>
      </c>
      <c r="P280" s="59" t="str">
        <f>IFERROR(N280*'③入力シート'!J280,"")</f>
        <v/>
      </c>
      <c r="Q280" s="60" t="str">
        <f t="shared" si="30"/>
        <v>..</v>
      </c>
      <c r="R280" s="61" t="str">
        <f t="shared" si="31"/>
        <v/>
      </c>
      <c r="S280" s="61" t="str">
        <f t="shared" si="32"/>
        <v/>
      </c>
      <c r="T280" s="62" t="str">
        <f t="shared" si="33"/>
        <v/>
      </c>
      <c r="U280" s="58" t="str">
        <f t="shared" si="34"/>
        <v/>
      </c>
    </row>
    <row r="281" spans="1:21" ht="15.95" customHeight="1">
      <c r="A281" s="43"/>
      <c r="B281" s="46" t="str">
        <f>IFERROR(VLOOKUP($A281,'②利用者名簿'!$A:$E,2,0),"")</f>
        <v/>
      </c>
      <c r="C281" s="48" t="str">
        <f>IFERROR(VLOOKUP($A281,'②利用者名簿'!$A:$E,3,0),"")</f>
        <v/>
      </c>
      <c r="D281" s="43"/>
      <c r="E281" s="43"/>
      <c r="F281" s="43"/>
      <c r="G281" s="48" t="str">
        <f t="shared" si="28"/>
        <v>//</v>
      </c>
      <c r="H281" s="51"/>
      <c r="I281" s="51"/>
      <c r="J281" s="54" t="str">
        <f t="shared" si="29"/>
        <v/>
      </c>
      <c r="K281" s="56"/>
      <c r="L281" s="43"/>
      <c r="N281" s="58" t="str">
        <f>IFERROR(VLOOKUP($A281,'②利用者名簿'!$A:$E,5,0),"")</f>
        <v/>
      </c>
      <c r="O281" s="59" t="str">
        <f>IFERROR(2*'①団体情報'!$B$5*'③入力シート'!J281,"")</f>
        <v/>
      </c>
      <c r="P281" s="59" t="str">
        <f>IFERROR(N281*'③入力シート'!J281,"")</f>
        <v/>
      </c>
      <c r="Q281" s="60" t="str">
        <f t="shared" si="30"/>
        <v>..</v>
      </c>
      <c r="R281" s="61" t="str">
        <f t="shared" si="31"/>
        <v/>
      </c>
      <c r="S281" s="61" t="str">
        <f t="shared" si="32"/>
        <v/>
      </c>
      <c r="T281" s="62" t="str">
        <f t="shared" si="33"/>
        <v/>
      </c>
      <c r="U281" s="58" t="str">
        <f t="shared" si="34"/>
        <v/>
      </c>
    </row>
    <row r="282" spans="1:21" ht="15.95" customHeight="1">
      <c r="A282" s="43"/>
      <c r="B282" s="46" t="str">
        <f>IFERROR(VLOOKUP($A282,'②利用者名簿'!$A:$E,2,0),"")</f>
        <v/>
      </c>
      <c r="C282" s="48" t="str">
        <f>IFERROR(VLOOKUP($A282,'②利用者名簿'!$A:$E,3,0),"")</f>
        <v/>
      </c>
      <c r="D282" s="43"/>
      <c r="E282" s="43"/>
      <c r="F282" s="43"/>
      <c r="G282" s="48" t="str">
        <f t="shared" si="28"/>
        <v>//</v>
      </c>
      <c r="H282" s="51"/>
      <c r="I282" s="51"/>
      <c r="J282" s="54" t="str">
        <f t="shared" si="29"/>
        <v/>
      </c>
      <c r="K282" s="56"/>
      <c r="L282" s="43"/>
      <c r="N282" s="58" t="str">
        <f>IFERROR(VLOOKUP($A282,'②利用者名簿'!$A:$E,5,0),"")</f>
        <v/>
      </c>
      <c r="O282" s="59" t="str">
        <f>IFERROR(2*'①団体情報'!$B$5*'③入力シート'!J282,"")</f>
        <v/>
      </c>
      <c r="P282" s="59" t="str">
        <f>IFERROR(N282*'③入力シート'!J282,"")</f>
        <v/>
      </c>
      <c r="Q282" s="60" t="str">
        <f t="shared" si="30"/>
        <v>..</v>
      </c>
      <c r="R282" s="61" t="str">
        <f t="shared" si="31"/>
        <v/>
      </c>
      <c r="S282" s="61" t="str">
        <f t="shared" si="32"/>
        <v/>
      </c>
      <c r="T282" s="62" t="str">
        <f t="shared" si="33"/>
        <v/>
      </c>
      <c r="U282" s="58" t="str">
        <f t="shared" si="34"/>
        <v/>
      </c>
    </row>
    <row r="283" spans="1:21" ht="15.95" customHeight="1">
      <c r="A283" s="43"/>
      <c r="B283" s="46" t="str">
        <f>IFERROR(VLOOKUP($A283,'②利用者名簿'!$A:$E,2,0),"")</f>
        <v/>
      </c>
      <c r="C283" s="48" t="str">
        <f>IFERROR(VLOOKUP($A283,'②利用者名簿'!$A:$E,3,0),"")</f>
        <v/>
      </c>
      <c r="D283" s="43"/>
      <c r="E283" s="43"/>
      <c r="F283" s="43"/>
      <c r="G283" s="48" t="str">
        <f t="shared" si="28"/>
        <v>//</v>
      </c>
      <c r="H283" s="51"/>
      <c r="I283" s="51"/>
      <c r="J283" s="54" t="str">
        <f t="shared" si="29"/>
        <v/>
      </c>
      <c r="K283" s="56"/>
      <c r="L283" s="43"/>
      <c r="N283" s="58" t="str">
        <f>IFERROR(VLOOKUP($A283,'②利用者名簿'!$A:$E,5,0),"")</f>
        <v/>
      </c>
      <c r="O283" s="59" t="str">
        <f>IFERROR(2*'①団体情報'!$B$5*'③入力シート'!J283,"")</f>
        <v/>
      </c>
      <c r="P283" s="59" t="str">
        <f>IFERROR(N283*'③入力シート'!J283,"")</f>
        <v/>
      </c>
      <c r="Q283" s="60" t="str">
        <f t="shared" si="30"/>
        <v>..</v>
      </c>
      <c r="R283" s="61" t="str">
        <f t="shared" si="31"/>
        <v/>
      </c>
      <c r="S283" s="61" t="str">
        <f t="shared" si="32"/>
        <v/>
      </c>
      <c r="T283" s="62" t="str">
        <f t="shared" si="33"/>
        <v/>
      </c>
      <c r="U283" s="58" t="str">
        <f t="shared" si="34"/>
        <v/>
      </c>
    </row>
    <row r="284" spans="1:21" ht="15.95" customHeight="1">
      <c r="A284" s="43"/>
      <c r="B284" s="46" t="str">
        <f>IFERROR(VLOOKUP($A284,'②利用者名簿'!$A:$E,2,0),"")</f>
        <v/>
      </c>
      <c r="C284" s="48" t="str">
        <f>IFERROR(VLOOKUP($A284,'②利用者名簿'!$A:$E,3,0),"")</f>
        <v/>
      </c>
      <c r="D284" s="43"/>
      <c r="E284" s="43"/>
      <c r="F284" s="43"/>
      <c r="G284" s="48" t="str">
        <f t="shared" si="28"/>
        <v>//</v>
      </c>
      <c r="H284" s="51"/>
      <c r="I284" s="51"/>
      <c r="J284" s="54" t="str">
        <f t="shared" si="29"/>
        <v/>
      </c>
      <c r="K284" s="56"/>
      <c r="L284" s="43"/>
      <c r="N284" s="58" t="str">
        <f>IFERROR(VLOOKUP($A284,'②利用者名簿'!$A:$E,5,0),"")</f>
        <v/>
      </c>
      <c r="O284" s="59" t="str">
        <f>IFERROR(2*'①団体情報'!$B$5*'③入力シート'!J284,"")</f>
        <v/>
      </c>
      <c r="P284" s="59" t="str">
        <f>IFERROR(N284*'③入力シート'!J284,"")</f>
        <v/>
      </c>
      <c r="Q284" s="60" t="str">
        <f t="shared" si="30"/>
        <v>..</v>
      </c>
      <c r="R284" s="61" t="str">
        <f t="shared" si="31"/>
        <v/>
      </c>
      <c r="S284" s="61" t="str">
        <f t="shared" si="32"/>
        <v/>
      </c>
      <c r="T284" s="62" t="str">
        <f t="shared" si="33"/>
        <v/>
      </c>
      <c r="U284" s="58" t="str">
        <f t="shared" si="34"/>
        <v/>
      </c>
    </row>
    <row r="285" spans="1:21" ht="15.95" customHeight="1">
      <c r="A285" s="43"/>
      <c r="B285" s="46" t="str">
        <f>IFERROR(VLOOKUP($A285,'②利用者名簿'!$A:$E,2,0),"")</f>
        <v/>
      </c>
      <c r="C285" s="48" t="str">
        <f>IFERROR(VLOOKUP($A285,'②利用者名簿'!$A:$E,3,0),"")</f>
        <v/>
      </c>
      <c r="D285" s="43"/>
      <c r="E285" s="43"/>
      <c r="F285" s="43"/>
      <c r="G285" s="48" t="str">
        <f t="shared" si="28"/>
        <v>//</v>
      </c>
      <c r="H285" s="51"/>
      <c r="I285" s="51"/>
      <c r="J285" s="54" t="str">
        <f t="shared" si="29"/>
        <v/>
      </c>
      <c r="K285" s="56"/>
      <c r="L285" s="43"/>
      <c r="N285" s="58" t="str">
        <f>IFERROR(VLOOKUP($A285,'②利用者名簿'!$A:$E,5,0),"")</f>
        <v/>
      </c>
      <c r="O285" s="59" t="str">
        <f>IFERROR(2*'①団体情報'!$B$5*'③入力シート'!J285,"")</f>
        <v/>
      </c>
      <c r="P285" s="59" t="str">
        <f>IFERROR(N285*'③入力シート'!J285,"")</f>
        <v/>
      </c>
      <c r="Q285" s="60" t="str">
        <f t="shared" si="30"/>
        <v>..</v>
      </c>
      <c r="R285" s="61" t="str">
        <f t="shared" si="31"/>
        <v/>
      </c>
      <c r="S285" s="61" t="str">
        <f t="shared" si="32"/>
        <v/>
      </c>
      <c r="T285" s="62" t="str">
        <f t="shared" si="33"/>
        <v/>
      </c>
      <c r="U285" s="58" t="str">
        <f t="shared" si="34"/>
        <v/>
      </c>
    </row>
    <row r="286" spans="1:21" ht="15.95" customHeight="1">
      <c r="A286" s="43"/>
      <c r="B286" s="46" t="str">
        <f>IFERROR(VLOOKUP($A286,'②利用者名簿'!$A:$E,2,0),"")</f>
        <v/>
      </c>
      <c r="C286" s="48" t="str">
        <f>IFERROR(VLOOKUP($A286,'②利用者名簿'!$A:$E,3,0),"")</f>
        <v/>
      </c>
      <c r="D286" s="43"/>
      <c r="E286" s="43"/>
      <c r="F286" s="43"/>
      <c r="G286" s="48" t="str">
        <f t="shared" si="28"/>
        <v>//</v>
      </c>
      <c r="H286" s="51"/>
      <c r="I286" s="51"/>
      <c r="J286" s="54" t="str">
        <f t="shared" si="29"/>
        <v/>
      </c>
      <c r="K286" s="56"/>
      <c r="L286" s="43"/>
      <c r="N286" s="58" t="str">
        <f>IFERROR(VLOOKUP($A286,'②利用者名簿'!$A:$E,5,0),"")</f>
        <v/>
      </c>
      <c r="O286" s="59" t="str">
        <f>IFERROR(2*'①団体情報'!$B$5*'③入力シート'!J286,"")</f>
        <v/>
      </c>
      <c r="P286" s="59" t="str">
        <f>IFERROR(N286*'③入力シート'!J286,"")</f>
        <v/>
      </c>
      <c r="Q286" s="60" t="str">
        <f t="shared" si="30"/>
        <v>..</v>
      </c>
      <c r="R286" s="61" t="str">
        <f t="shared" si="31"/>
        <v/>
      </c>
      <c r="S286" s="61" t="str">
        <f t="shared" si="32"/>
        <v/>
      </c>
      <c r="T286" s="62" t="str">
        <f t="shared" si="33"/>
        <v/>
      </c>
      <c r="U286" s="58" t="str">
        <f t="shared" si="34"/>
        <v/>
      </c>
    </row>
    <row r="287" spans="1:21" ht="15.95" customHeight="1">
      <c r="A287" s="43"/>
      <c r="B287" s="46" t="str">
        <f>IFERROR(VLOOKUP($A287,'②利用者名簿'!$A:$E,2,0),"")</f>
        <v/>
      </c>
      <c r="C287" s="48" t="str">
        <f>IFERROR(VLOOKUP($A287,'②利用者名簿'!$A:$E,3,0),"")</f>
        <v/>
      </c>
      <c r="D287" s="43"/>
      <c r="E287" s="43"/>
      <c r="F287" s="43"/>
      <c r="G287" s="48" t="str">
        <f t="shared" si="28"/>
        <v>//</v>
      </c>
      <c r="H287" s="51"/>
      <c r="I287" s="51"/>
      <c r="J287" s="54" t="str">
        <f t="shared" si="29"/>
        <v/>
      </c>
      <c r="K287" s="56"/>
      <c r="L287" s="43"/>
      <c r="N287" s="58" t="str">
        <f>IFERROR(VLOOKUP($A287,'②利用者名簿'!$A:$E,5,0),"")</f>
        <v/>
      </c>
      <c r="O287" s="59" t="str">
        <f>IFERROR(2*'①団体情報'!$B$5*'③入力シート'!J287,"")</f>
        <v/>
      </c>
      <c r="P287" s="59" t="str">
        <f>IFERROR(N287*'③入力シート'!J287,"")</f>
        <v/>
      </c>
      <c r="Q287" s="60" t="str">
        <f t="shared" si="30"/>
        <v>..</v>
      </c>
      <c r="R287" s="61" t="str">
        <f t="shared" si="31"/>
        <v/>
      </c>
      <c r="S287" s="61" t="str">
        <f t="shared" si="32"/>
        <v/>
      </c>
      <c r="T287" s="62" t="str">
        <f t="shared" si="33"/>
        <v/>
      </c>
      <c r="U287" s="58" t="str">
        <f t="shared" si="34"/>
        <v/>
      </c>
    </row>
    <row r="288" spans="1:21" ht="15.95" customHeight="1">
      <c r="A288" s="43"/>
      <c r="B288" s="46" t="str">
        <f>IFERROR(VLOOKUP($A288,'②利用者名簿'!$A:$E,2,0),"")</f>
        <v/>
      </c>
      <c r="C288" s="48" t="str">
        <f>IFERROR(VLOOKUP($A288,'②利用者名簿'!$A:$E,3,0),"")</f>
        <v/>
      </c>
      <c r="D288" s="43"/>
      <c r="E288" s="43"/>
      <c r="F288" s="43"/>
      <c r="G288" s="48" t="str">
        <f t="shared" si="28"/>
        <v>//</v>
      </c>
      <c r="H288" s="51"/>
      <c r="I288" s="51"/>
      <c r="J288" s="54" t="str">
        <f t="shared" si="29"/>
        <v/>
      </c>
      <c r="K288" s="56"/>
      <c r="L288" s="43"/>
      <c r="N288" s="58" t="str">
        <f>IFERROR(VLOOKUP($A288,'②利用者名簿'!$A:$E,5,0),"")</f>
        <v/>
      </c>
      <c r="O288" s="59" t="str">
        <f>IFERROR(2*'①団体情報'!$B$5*'③入力シート'!J288,"")</f>
        <v/>
      </c>
      <c r="P288" s="59" t="str">
        <f>IFERROR(N288*'③入力シート'!J288,"")</f>
        <v/>
      </c>
      <c r="Q288" s="60" t="str">
        <f t="shared" si="30"/>
        <v>..</v>
      </c>
      <c r="R288" s="61" t="str">
        <f t="shared" si="31"/>
        <v/>
      </c>
      <c r="S288" s="61" t="str">
        <f t="shared" si="32"/>
        <v/>
      </c>
      <c r="T288" s="62" t="str">
        <f t="shared" si="33"/>
        <v/>
      </c>
      <c r="U288" s="58" t="str">
        <f t="shared" si="34"/>
        <v/>
      </c>
    </row>
    <row r="289" spans="1:21" ht="15.95" customHeight="1">
      <c r="A289" s="43"/>
      <c r="B289" s="46" t="str">
        <f>IFERROR(VLOOKUP($A289,'②利用者名簿'!$A:$E,2,0),"")</f>
        <v/>
      </c>
      <c r="C289" s="48" t="str">
        <f>IFERROR(VLOOKUP($A289,'②利用者名簿'!$A:$E,3,0),"")</f>
        <v/>
      </c>
      <c r="D289" s="43"/>
      <c r="E289" s="43"/>
      <c r="F289" s="43"/>
      <c r="G289" s="48" t="str">
        <f t="shared" si="28"/>
        <v>//</v>
      </c>
      <c r="H289" s="51"/>
      <c r="I289" s="51"/>
      <c r="J289" s="54" t="str">
        <f t="shared" si="29"/>
        <v/>
      </c>
      <c r="K289" s="56"/>
      <c r="L289" s="43"/>
      <c r="N289" s="58" t="str">
        <f>IFERROR(VLOOKUP($A289,'②利用者名簿'!$A:$E,5,0),"")</f>
        <v/>
      </c>
      <c r="O289" s="59" t="str">
        <f>IFERROR(2*'①団体情報'!$B$5*'③入力シート'!J289,"")</f>
        <v/>
      </c>
      <c r="P289" s="59" t="str">
        <f>IFERROR(N289*'③入力シート'!J289,"")</f>
        <v/>
      </c>
      <c r="Q289" s="60" t="str">
        <f t="shared" si="30"/>
        <v>..</v>
      </c>
      <c r="R289" s="61" t="str">
        <f t="shared" si="31"/>
        <v/>
      </c>
      <c r="S289" s="61" t="str">
        <f t="shared" si="32"/>
        <v/>
      </c>
      <c r="T289" s="62" t="str">
        <f t="shared" si="33"/>
        <v/>
      </c>
      <c r="U289" s="58" t="str">
        <f t="shared" si="34"/>
        <v/>
      </c>
    </row>
    <row r="290" spans="1:21" ht="15.95" customHeight="1">
      <c r="A290" s="43"/>
      <c r="B290" s="46" t="str">
        <f>IFERROR(VLOOKUP($A290,'②利用者名簿'!$A:$E,2,0),"")</f>
        <v/>
      </c>
      <c r="C290" s="48" t="str">
        <f>IFERROR(VLOOKUP($A290,'②利用者名簿'!$A:$E,3,0),"")</f>
        <v/>
      </c>
      <c r="D290" s="43"/>
      <c r="E290" s="43"/>
      <c r="F290" s="43"/>
      <c r="G290" s="48" t="str">
        <f t="shared" si="28"/>
        <v>//</v>
      </c>
      <c r="H290" s="51"/>
      <c r="I290" s="51"/>
      <c r="J290" s="54" t="str">
        <f t="shared" si="29"/>
        <v/>
      </c>
      <c r="K290" s="56"/>
      <c r="L290" s="43"/>
      <c r="N290" s="58" t="str">
        <f>IFERROR(VLOOKUP($A290,'②利用者名簿'!$A:$E,5,0),"")</f>
        <v/>
      </c>
      <c r="O290" s="59" t="str">
        <f>IFERROR(2*'①団体情報'!$B$5*'③入力シート'!J290,"")</f>
        <v/>
      </c>
      <c r="P290" s="59" t="str">
        <f>IFERROR(N290*'③入力シート'!J290,"")</f>
        <v/>
      </c>
      <c r="Q290" s="60" t="str">
        <f t="shared" si="30"/>
        <v>..</v>
      </c>
      <c r="R290" s="61" t="str">
        <f t="shared" si="31"/>
        <v/>
      </c>
      <c r="S290" s="61" t="str">
        <f t="shared" si="32"/>
        <v/>
      </c>
      <c r="T290" s="62" t="str">
        <f t="shared" si="33"/>
        <v/>
      </c>
      <c r="U290" s="58" t="str">
        <f t="shared" si="34"/>
        <v/>
      </c>
    </row>
    <row r="291" spans="1:21" ht="15.95" customHeight="1">
      <c r="A291" s="43"/>
      <c r="B291" s="46" t="str">
        <f>IFERROR(VLOOKUP($A291,'②利用者名簿'!$A:$E,2,0),"")</f>
        <v/>
      </c>
      <c r="C291" s="48" t="str">
        <f>IFERROR(VLOOKUP($A291,'②利用者名簿'!$A:$E,3,0),"")</f>
        <v/>
      </c>
      <c r="D291" s="43"/>
      <c r="E291" s="43"/>
      <c r="F291" s="43"/>
      <c r="G291" s="48" t="str">
        <f t="shared" si="28"/>
        <v>//</v>
      </c>
      <c r="H291" s="51"/>
      <c r="I291" s="51"/>
      <c r="J291" s="54" t="str">
        <f t="shared" si="29"/>
        <v/>
      </c>
      <c r="K291" s="56"/>
      <c r="L291" s="43"/>
      <c r="N291" s="58" t="str">
        <f>IFERROR(VLOOKUP($A291,'②利用者名簿'!$A:$E,5,0),"")</f>
        <v/>
      </c>
      <c r="O291" s="59" t="str">
        <f>IFERROR(2*'①団体情報'!$B$5*'③入力シート'!J291,"")</f>
        <v/>
      </c>
      <c r="P291" s="59" t="str">
        <f>IFERROR(N291*'③入力シート'!J291,"")</f>
        <v/>
      </c>
      <c r="Q291" s="60" t="str">
        <f t="shared" si="30"/>
        <v>..</v>
      </c>
      <c r="R291" s="61" t="str">
        <f t="shared" si="31"/>
        <v/>
      </c>
      <c r="S291" s="61" t="str">
        <f t="shared" si="32"/>
        <v/>
      </c>
      <c r="T291" s="62" t="str">
        <f t="shared" si="33"/>
        <v/>
      </c>
      <c r="U291" s="58" t="str">
        <f t="shared" si="34"/>
        <v/>
      </c>
    </row>
    <row r="292" spans="1:21" ht="15.95" customHeight="1">
      <c r="A292" s="43"/>
      <c r="B292" s="46" t="str">
        <f>IFERROR(VLOOKUP($A292,'②利用者名簿'!$A:$E,2,0),"")</f>
        <v/>
      </c>
      <c r="C292" s="48" t="str">
        <f>IFERROR(VLOOKUP($A292,'②利用者名簿'!$A:$E,3,0),"")</f>
        <v/>
      </c>
      <c r="D292" s="43"/>
      <c r="E292" s="43"/>
      <c r="F292" s="43"/>
      <c r="G292" s="48" t="str">
        <f t="shared" si="28"/>
        <v>//</v>
      </c>
      <c r="H292" s="51"/>
      <c r="I292" s="51"/>
      <c r="J292" s="54" t="str">
        <f t="shared" si="29"/>
        <v/>
      </c>
      <c r="K292" s="56"/>
      <c r="L292" s="43"/>
      <c r="N292" s="58" t="str">
        <f>IFERROR(VLOOKUP($A292,'②利用者名簿'!$A:$E,5,0),"")</f>
        <v/>
      </c>
      <c r="O292" s="59" t="str">
        <f>IFERROR(2*'①団体情報'!$B$5*'③入力シート'!J292,"")</f>
        <v/>
      </c>
      <c r="P292" s="59" t="str">
        <f>IFERROR(N292*'③入力シート'!J292,"")</f>
        <v/>
      </c>
      <c r="Q292" s="60" t="str">
        <f t="shared" si="30"/>
        <v>..</v>
      </c>
      <c r="R292" s="61" t="str">
        <f t="shared" si="31"/>
        <v/>
      </c>
      <c r="S292" s="61" t="str">
        <f t="shared" si="32"/>
        <v/>
      </c>
      <c r="T292" s="62" t="str">
        <f t="shared" si="33"/>
        <v/>
      </c>
      <c r="U292" s="58" t="str">
        <f t="shared" si="34"/>
        <v/>
      </c>
    </row>
    <row r="293" spans="1:21" ht="15.95" customHeight="1">
      <c r="A293" s="43"/>
      <c r="B293" s="46" t="str">
        <f>IFERROR(VLOOKUP($A293,'②利用者名簿'!$A:$E,2,0),"")</f>
        <v/>
      </c>
      <c r="C293" s="48" t="str">
        <f>IFERROR(VLOOKUP($A293,'②利用者名簿'!$A:$E,3,0),"")</f>
        <v/>
      </c>
      <c r="D293" s="43"/>
      <c r="E293" s="43"/>
      <c r="F293" s="43"/>
      <c r="G293" s="48" t="str">
        <f t="shared" si="28"/>
        <v>//</v>
      </c>
      <c r="H293" s="51"/>
      <c r="I293" s="51"/>
      <c r="J293" s="54" t="str">
        <f t="shared" si="29"/>
        <v/>
      </c>
      <c r="K293" s="56"/>
      <c r="L293" s="43"/>
      <c r="N293" s="58" t="str">
        <f>IFERROR(VLOOKUP($A293,'②利用者名簿'!$A:$E,5,0),"")</f>
        <v/>
      </c>
      <c r="O293" s="59" t="str">
        <f>IFERROR(2*'①団体情報'!$B$5*'③入力シート'!J293,"")</f>
        <v/>
      </c>
      <c r="P293" s="59" t="str">
        <f>IFERROR(N293*'③入力シート'!J293,"")</f>
        <v/>
      </c>
      <c r="Q293" s="60" t="str">
        <f t="shared" si="30"/>
        <v>..</v>
      </c>
      <c r="R293" s="61" t="str">
        <f t="shared" si="31"/>
        <v/>
      </c>
      <c r="S293" s="61" t="str">
        <f t="shared" si="32"/>
        <v/>
      </c>
      <c r="T293" s="62" t="str">
        <f t="shared" si="33"/>
        <v/>
      </c>
      <c r="U293" s="58" t="str">
        <f t="shared" si="34"/>
        <v/>
      </c>
    </row>
    <row r="294" spans="1:21" ht="15.95" customHeight="1">
      <c r="A294" s="43"/>
      <c r="B294" s="46" t="str">
        <f>IFERROR(VLOOKUP($A294,'②利用者名簿'!$A:$E,2,0),"")</f>
        <v/>
      </c>
      <c r="C294" s="48" t="str">
        <f>IFERROR(VLOOKUP($A294,'②利用者名簿'!$A:$E,3,0),"")</f>
        <v/>
      </c>
      <c r="D294" s="43"/>
      <c r="E294" s="43"/>
      <c r="F294" s="43"/>
      <c r="G294" s="48" t="str">
        <f t="shared" si="28"/>
        <v>//</v>
      </c>
      <c r="H294" s="51"/>
      <c r="I294" s="51"/>
      <c r="J294" s="54" t="str">
        <f t="shared" si="29"/>
        <v/>
      </c>
      <c r="K294" s="56"/>
      <c r="L294" s="43"/>
      <c r="N294" s="58" t="str">
        <f>IFERROR(VLOOKUP($A294,'②利用者名簿'!$A:$E,5,0),"")</f>
        <v/>
      </c>
      <c r="O294" s="59" t="str">
        <f>IFERROR(2*'①団体情報'!$B$5*'③入力シート'!J294,"")</f>
        <v/>
      </c>
      <c r="P294" s="59" t="str">
        <f>IFERROR(N294*'③入力シート'!J294,"")</f>
        <v/>
      </c>
      <c r="Q294" s="60" t="str">
        <f t="shared" si="30"/>
        <v>..</v>
      </c>
      <c r="R294" s="61" t="str">
        <f t="shared" si="31"/>
        <v/>
      </c>
      <c r="S294" s="61" t="str">
        <f t="shared" si="32"/>
        <v/>
      </c>
      <c r="T294" s="62" t="str">
        <f t="shared" si="33"/>
        <v/>
      </c>
      <c r="U294" s="58" t="str">
        <f t="shared" si="34"/>
        <v/>
      </c>
    </row>
    <row r="295" spans="1:21" ht="15.95" customHeight="1">
      <c r="A295" s="43"/>
      <c r="B295" s="46" t="str">
        <f>IFERROR(VLOOKUP($A295,'②利用者名簿'!$A:$E,2,0),"")</f>
        <v/>
      </c>
      <c r="C295" s="48" t="str">
        <f>IFERROR(VLOOKUP($A295,'②利用者名簿'!$A:$E,3,0),"")</f>
        <v/>
      </c>
      <c r="D295" s="43"/>
      <c r="E295" s="43"/>
      <c r="F295" s="43"/>
      <c r="G295" s="48" t="str">
        <f t="shared" si="28"/>
        <v>//</v>
      </c>
      <c r="H295" s="51"/>
      <c r="I295" s="51"/>
      <c r="J295" s="54" t="str">
        <f t="shared" si="29"/>
        <v/>
      </c>
      <c r="K295" s="56"/>
      <c r="L295" s="43"/>
      <c r="N295" s="58" t="str">
        <f>IFERROR(VLOOKUP($A295,'②利用者名簿'!$A:$E,5,0),"")</f>
        <v/>
      </c>
      <c r="O295" s="59" t="str">
        <f>IFERROR(2*'①団体情報'!$B$5*'③入力シート'!J295,"")</f>
        <v/>
      </c>
      <c r="P295" s="59" t="str">
        <f>IFERROR(N295*'③入力シート'!J295,"")</f>
        <v/>
      </c>
      <c r="Q295" s="60" t="str">
        <f t="shared" si="30"/>
        <v>..</v>
      </c>
      <c r="R295" s="61" t="str">
        <f t="shared" si="31"/>
        <v/>
      </c>
      <c r="S295" s="61" t="str">
        <f t="shared" si="32"/>
        <v/>
      </c>
      <c r="T295" s="62" t="str">
        <f t="shared" si="33"/>
        <v/>
      </c>
      <c r="U295" s="58" t="str">
        <f t="shared" si="34"/>
        <v/>
      </c>
    </row>
    <row r="296" spans="1:21" ht="15.95" customHeight="1">
      <c r="A296" s="43"/>
      <c r="B296" s="46" t="str">
        <f>IFERROR(VLOOKUP($A296,'②利用者名簿'!$A:$E,2,0),"")</f>
        <v/>
      </c>
      <c r="C296" s="48" t="str">
        <f>IFERROR(VLOOKUP($A296,'②利用者名簿'!$A:$E,3,0),"")</f>
        <v/>
      </c>
      <c r="D296" s="43"/>
      <c r="E296" s="43"/>
      <c r="F296" s="43"/>
      <c r="G296" s="48" t="str">
        <f t="shared" si="28"/>
        <v>//</v>
      </c>
      <c r="H296" s="51"/>
      <c r="I296" s="51"/>
      <c r="J296" s="54" t="str">
        <f t="shared" si="29"/>
        <v/>
      </c>
      <c r="K296" s="56"/>
      <c r="L296" s="43"/>
      <c r="N296" s="58" t="str">
        <f>IFERROR(VLOOKUP($A296,'②利用者名簿'!$A:$E,5,0),"")</f>
        <v/>
      </c>
      <c r="O296" s="59" t="str">
        <f>IFERROR(2*'①団体情報'!$B$5*'③入力シート'!J296,"")</f>
        <v/>
      </c>
      <c r="P296" s="59" t="str">
        <f>IFERROR(N296*'③入力シート'!J296,"")</f>
        <v/>
      </c>
      <c r="Q296" s="60" t="str">
        <f t="shared" si="30"/>
        <v>..</v>
      </c>
      <c r="R296" s="61" t="str">
        <f t="shared" si="31"/>
        <v/>
      </c>
      <c r="S296" s="61" t="str">
        <f t="shared" si="32"/>
        <v/>
      </c>
      <c r="T296" s="62" t="str">
        <f t="shared" si="33"/>
        <v/>
      </c>
      <c r="U296" s="58" t="str">
        <f t="shared" si="34"/>
        <v/>
      </c>
    </row>
    <row r="297" spans="1:21" ht="15.95" customHeight="1">
      <c r="A297" s="43"/>
      <c r="B297" s="46" t="str">
        <f>IFERROR(VLOOKUP($A297,'②利用者名簿'!$A:$E,2,0),"")</f>
        <v/>
      </c>
      <c r="C297" s="48" t="str">
        <f>IFERROR(VLOOKUP($A297,'②利用者名簿'!$A:$E,3,0),"")</f>
        <v/>
      </c>
      <c r="D297" s="43"/>
      <c r="E297" s="43"/>
      <c r="F297" s="43"/>
      <c r="G297" s="48" t="str">
        <f t="shared" si="28"/>
        <v>//</v>
      </c>
      <c r="H297" s="51"/>
      <c r="I297" s="51"/>
      <c r="J297" s="54" t="str">
        <f t="shared" si="29"/>
        <v/>
      </c>
      <c r="K297" s="56"/>
      <c r="L297" s="43"/>
      <c r="N297" s="58" t="str">
        <f>IFERROR(VLOOKUP($A297,'②利用者名簿'!$A:$E,5,0),"")</f>
        <v/>
      </c>
      <c r="O297" s="59" t="str">
        <f>IFERROR(2*'①団体情報'!$B$5*'③入力シート'!J297,"")</f>
        <v/>
      </c>
      <c r="P297" s="59" t="str">
        <f>IFERROR(N297*'③入力シート'!J297,"")</f>
        <v/>
      </c>
      <c r="Q297" s="60" t="str">
        <f t="shared" si="30"/>
        <v>..</v>
      </c>
      <c r="R297" s="61" t="str">
        <f t="shared" si="31"/>
        <v/>
      </c>
      <c r="S297" s="61" t="str">
        <f t="shared" si="32"/>
        <v/>
      </c>
      <c r="T297" s="62" t="str">
        <f t="shared" si="33"/>
        <v/>
      </c>
      <c r="U297" s="58" t="str">
        <f t="shared" si="34"/>
        <v/>
      </c>
    </row>
    <row r="298" spans="1:21" ht="15.95" customHeight="1">
      <c r="A298" s="43"/>
      <c r="B298" s="46" t="str">
        <f>IFERROR(VLOOKUP($A298,'②利用者名簿'!$A:$E,2,0),"")</f>
        <v/>
      </c>
      <c r="C298" s="48" t="str">
        <f>IFERROR(VLOOKUP($A298,'②利用者名簿'!$A:$E,3,0),"")</f>
        <v/>
      </c>
      <c r="D298" s="43"/>
      <c r="E298" s="43"/>
      <c r="F298" s="43"/>
      <c r="G298" s="48" t="str">
        <f t="shared" si="28"/>
        <v>//</v>
      </c>
      <c r="H298" s="51"/>
      <c r="I298" s="51"/>
      <c r="J298" s="54" t="str">
        <f t="shared" si="29"/>
        <v/>
      </c>
      <c r="K298" s="56"/>
      <c r="L298" s="43"/>
      <c r="N298" s="58" t="str">
        <f>IFERROR(VLOOKUP($A298,'②利用者名簿'!$A:$E,5,0),"")</f>
        <v/>
      </c>
      <c r="O298" s="59" t="str">
        <f>IFERROR(2*'①団体情報'!$B$5*'③入力シート'!J298,"")</f>
        <v/>
      </c>
      <c r="P298" s="59" t="str">
        <f>IFERROR(N298*'③入力シート'!J298,"")</f>
        <v/>
      </c>
      <c r="Q298" s="60" t="str">
        <f t="shared" si="30"/>
        <v>..</v>
      </c>
      <c r="R298" s="61" t="str">
        <f t="shared" si="31"/>
        <v/>
      </c>
      <c r="S298" s="61" t="str">
        <f t="shared" si="32"/>
        <v/>
      </c>
      <c r="T298" s="62" t="str">
        <f t="shared" si="33"/>
        <v/>
      </c>
      <c r="U298" s="58" t="str">
        <f t="shared" si="34"/>
        <v/>
      </c>
    </row>
    <row r="299" spans="1:21" ht="15.95" customHeight="1">
      <c r="A299" s="43"/>
      <c r="B299" s="46" t="str">
        <f>IFERROR(VLOOKUP($A299,'②利用者名簿'!$A:$E,2,0),"")</f>
        <v/>
      </c>
      <c r="C299" s="48" t="str">
        <f>IFERROR(VLOOKUP($A299,'②利用者名簿'!$A:$E,3,0),"")</f>
        <v/>
      </c>
      <c r="D299" s="43"/>
      <c r="E299" s="43"/>
      <c r="F299" s="43"/>
      <c r="G299" s="48" t="str">
        <f t="shared" si="28"/>
        <v>//</v>
      </c>
      <c r="H299" s="51"/>
      <c r="I299" s="51"/>
      <c r="J299" s="54" t="str">
        <f t="shared" si="29"/>
        <v/>
      </c>
      <c r="K299" s="56"/>
      <c r="L299" s="43"/>
      <c r="N299" s="58" t="str">
        <f>IFERROR(VLOOKUP($A299,'②利用者名簿'!$A:$E,5,0),"")</f>
        <v/>
      </c>
      <c r="O299" s="59" t="str">
        <f>IFERROR(2*'①団体情報'!$B$5*'③入力シート'!J299,"")</f>
        <v/>
      </c>
      <c r="P299" s="59" t="str">
        <f>IFERROR(N299*'③入力シート'!J299,"")</f>
        <v/>
      </c>
      <c r="Q299" s="60" t="str">
        <f t="shared" si="30"/>
        <v>..</v>
      </c>
      <c r="R299" s="61" t="str">
        <f t="shared" si="31"/>
        <v/>
      </c>
      <c r="S299" s="61" t="str">
        <f t="shared" si="32"/>
        <v/>
      </c>
      <c r="T299" s="62" t="str">
        <f t="shared" si="33"/>
        <v/>
      </c>
      <c r="U299" s="58" t="str">
        <f t="shared" si="34"/>
        <v/>
      </c>
    </row>
    <row r="300" spans="1:21" ht="15.95" customHeight="1">
      <c r="A300" s="43"/>
      <c r="B300" s="46" t="str">
        <f>IFERROR(VLOOKUP($A300,'②利用者名簿'!$A:$E,2,0),"")</f>
        <v/>
      </c>
      <c r="C300" s="48" t="str">
        <f>IFERROR(VLOOKUP($A300,'②利用者名簿'!$A:$E,3,0),"")</f>
        <v/>
      </c>
      <c r="D300" s="43"/>
      <c r="E300" s="43"/>
      <c r="F300" s="43"/>
      <c r="G300" s="48" t="str">
        <f t="shared" si="28"/>
        <v>//</v>
      </c>
      <c r="H300" s="51"/>
      <c r="I300" s="51"/>
      <c r="J300" s="54" t="str">
        <f t="shared" si="29"/>
        <v/>
      </c>
      <c r="K300" s="56"/>
      <c r="L300" s="43"/>
      <c r="N300" s="58" t="str">
        <f>IFERROR(VLOOKUP($A300,'②利用者名簿'!$A:$E,5,0),"")</f>
        <v/>
      </c>
      <c r="O300" s="59" t="str">
        <f>IFERROR(2*'①団体情報'!$B$5*'③入力シート'!J300,"")</f>
        <v/>
      </c>
      <c r="P300" s="59" t="str">
        <f>IFERROR(N300*'③入力シート'!J300,"")</f>
        <v/>
      </c>
      <c r="Q300" s="60" t="str">
        <f t="shared" si="30"/>
        <v>..</v>
      </c>
      <c r="R300" s="61" t="str">
        <f t="shared" si="31"/>
        <v/>
      </c>
      <c r="S300" s="61" t="str">
        <f t="shared" si="32"/>
        <v/>
      </c>
      <c r="T300" s="62" t="str">
        <f t="shared" si="33"/>
        <v/>
      </c>
      <c r="U300" s="58" t="str">
        <f t="shared" si="34"/>
        <v/>
      </c>
    </row>
    <row r="301" spans="1:21" ht="15.95" customHeight="1">
      <c r="A301" s="43"/>
      <c r="B301" s="46" t="str">
        <f>IFERROR(VLOOKUP($A301,'②利用者名簿'!$A:$E,2,0),"")</f>
        <v/>
      </c>
      <c r="C301" s="48" t="str">
        <f>IFERROR(VLOOKUP($A301,'②利用者名簿'!$A:$E,3,0),"")</f>
        <v/>
      </c>
      <c r="D301" s="43"/>
      <c r="E301" s="43"/>
      <c r="F301" s="43"/>
      <c r="G301" s="48" t="str">
        <f t="shared" si="28"/>
        <v>//</v>
      </c>
      <c r="H301" s="51"/>
      <c r="I301" s="51"/>
      <c r="J301" s="54" t="str">
        <f t="shared" si="29"/>
        <v/>
      </c>
      <c r="K301" s="56"/>
      <c r="L301" s="43"/>
      <c r="N301" s="58" t="str">
        <f>IFERROR(VLOOKUP($A301,'②利用者名簿'!$A:$E,5,0),"")</f>
        <v/>
      </c>
      <c r="O301" s="59" t="str">
        <f>IFERROR(2*'①団体情報'!$B$5*'③入力シート'!J301,"")</f>
        <v/>
      </c>
      <c r="P301" s="59" t="str">
        <f>IFERROR(N301*'③入力シート'!J301,"")</f>
        <v/>
      </c>
      <c r="Q301" s="60" t="str">
        <f t="shared" si="30"/>
        <v>..</v>
      </c>
      <c r="R301" s="61" t="str">
        <f t="shared" si="31"/>
        <v/>
      </c>
      <c r="S301" s="61" t="str">
        <f t="shared" si="32"/>
        <v/>
      </c>
      <c r="T301" s="62" t="str">
        <f t="shared" si="33"/>
        <v/>
      </c>
      <c r="U301" s="58" t="str">
        <f t="shared" si="34"/>
        <v/>
      </c>
    </row>
    <row r="302" spans="1:21" ht="15.95" customHeight="1">
      <c r="A302" s="43"/>
      <c r="B302" s="46" t="str">
        <f>IFERROR(VLOOKUP($A302,'②利用者名簿'!$A:$E,2,0),"")</f>
        <v/>
      </c>
      <c r="C302" s="48" t="str">
        <f>IFERROR(VLOOKUP($A302,'②利用者名簿'!$A:$E,3,0),"")</f>
        <v/>
      </c>
      <c r="D302" s="43"/>
      <c r="E302" s="43"/>
      <c r="F302" s="43"/>
      <c r="G302" s="48" t="str">
        <f t="shared" si="28"/>
        <v>//</v>
      </c>
      <c r="H302" s="51"/>
      <c r="I302" s="51"/>
      <c r="J302" s="54" t="str">
        <f t="shared" si="29"/>
        <v/>
      </c>
      <c r="K302" s="56"/>
      <c r="L302" s="43"/>
      <c r="N302" s="58" t="str">
        <f>IFERROR(VLOOKUP($A302,'②利用者名簿'!$A:$E,5,0),"")</f>
        <v/>
      </c>
      <c r="O302" s="59" t="str">
        <f>IFERROR(2*'①団体情報'!$B$5*'③入力シート'!J302,"")</f>
        <v/>
      </c>
      <c r="P302" s="59" t="str">
        <f>IFERROR(N302*'③入力シート'!J302,"")</f>
        <v/>
      </c>
      <c r="Q302" s="60" t="str">
        <f t="shared" si="30"/>
        <v>..</v>
      </c>
      <c r="R302" s="61" t="str">
        <f t="shared" si="31"/>
        <v/>
      </c>
      <c r="S302" s="61" t="str">
        <f t="shared" si="32"/>
        <v/>
      </c>
      <c r="T302" s="62" t="str">
        <f t="shared" si="33"/>
        <v/>
      </c>
      <c r="U302" s="58" t="str">
        <f t="shared" si="34"/>
        <v/>
      </c>
    </row>
    <row r="303" spans="1:21" ht="15.95" customHeight="1">
      <c r="A303" s="43"/>
      <c r="B303" s="46" t="str">
        <f>IFERROR(VLOOKUP($A303,'②利用者名簿'!$A:$E,2,0),"")</f>
        <v/>
      </c>
      <c r="C303" s="48" t="str">
        <f>IFERROR(VLOOKUP($A303,'②利用者名簿'!$A:$E,3,0),"")</f>
        <v/>
      </c>
      <c r="D303" s="43"/>
      <c r="E303" s="43"/>
      <c r="F303" s="43"/>
      <c r="G303" s="48" t="str">
        <f t="shared" si="28"/>
        <v>//</v>
      </c>
      <c r="H303" s="51"/>
      <c r="I303" s="51"/>
      <c r="J303" s="54" t="str">
        <f t="shared" si="29"/>
        <v/>
      </c>
      <c r="K303" s="56"/>
      <c r="L303" s="43"/>
      <c r="N303" s="58" t="str">
        <f>IFERROR(VLOOKUP($A303,'②利用者名簿'!$A:$E,5,0),"")</f>
        <v/>
      </c>
      <c r="O303" s="59" t="str">
        <f>IFERROR(2*'①団体情報'!$B$5*'③入力シート'!J303,"")</f>
        <v/>
      </c>
      <c r="P303" s="59" t="str">
        <f>IFERROR(N303*'③入力シート'!J303,"")</f>
        <v/>
      </c>
      <c r="Q303" s="60" t="str">
        <f t="shared" si="30"/>
        <v>..</v>
      </c>
      <c r="R303" s="61" t="str">
        <f t="shared" si="31"/>
        <v/>
      </c>
      <c r="S303" s="61" t="str">
        <f t="shared" si="32"/>
        <v/>
      </c>
      <c r="T303" s="62" t="str">
        <f t="shared" si="33"/>
        <v/>
      </c>
      <c r="U303" s="58" t="str">
        <f t="shared" si="34"/>
        <v/>
      </c>
    </row>
    <row r="304" spans="1:21" ht="15.95" customHeight="1">
      <c r="A304" s="43"/>
      <c r="B304" s="46" t="str">
        <f>IFERROR(VLOOKUP($A304,'②利用者名簿'!$A:$E,2,0),"")</f>
        <v/>
      </c>
      <c r="C304" s="48" t="str">
        <f>IFERROR(VLOOKUP($A304,'②利用者名簿'!$A:$E,3,0),"")</f>
        <v/>
      </c>
      <c r="D304" s="43"/>
      <c r="E304" s="43"/>
      <c r="F304" s="43"/>
      <c r="G304" s="48" t="str">
        <f t="shared" si="28"/>
        <v>//</v>
      </c>
      <c r="H304" s="51"/>
      <c r="I304" s="51"/>
      <c r="J304" s="54" t="str">
        <f t="shared" si="29"/>
        <v/>
      </c>
      <c r="K304" s="56"/>
      <c r="L304" s="43"/>
      <c r="N304" s="58" t="str">
        <f>IFERROR(VLOOKUP($A304,'②利用者名簿'!$A:$E,5,0),"")</f>
        <v/>
      </c>
      <c r="O304" s="59" t="str">
        <f>IFERROR(2*'①団体情報'!$B$5*'③入力シート'!J304,"")</f>
        <v/>
      </c>
      <c r="P304" s="59" t="str">
        <f>IFERROR(N304*'③入力シート'!J304,"")</f>
        <v/>
      </c>
      <c r="Q304" s="60" t="str">
        <f t="shared" si="30"/>
        <v>..</v>
      </c>
      <c r="R304" s="61" t="str">
        <f t="shared" si="31"/>
        <v/>
      </c>
      <c r="S304" s="61" t="str">
        <f t="shared" si="32"/>
        <v/>
      </c>
      <c r="T304" s="62" t="str">
        <f t="shared" si="33"/>
        <v/>
      </c>
      <c r="U304" s="58" t="str">
        <f t="shared" si="34"/>
        <v/>
      </c>
    </row>
    <row r="305" spans="1:21" ht="15.95" customHeight="1">
      <c r="A305" s="43"/>
      <c r="B305" s="46" t="str">
        <f>IFERROR(VLOOKUP($A305,'②利用者名簿'!$A:$E,2,0),"")</f>
        <v/>
      </c>
      <c r="C305" s="48" t="str">
        <f>IFERROR(VLOOKUP($A305,'②利用者名簿'!$A:$E,3,0),"")</f>
        <v/>
      </c>
      <c r="D305" s="43"/>
      <c r="E305" s="43"/>
      <c r="F305" s="43"/>
      <c r="G305" s="48" t="str">
        <f t="shared" si="28"/>
        <v>//</v>
      </c>
      <c r="H305" s="51"/>
      <c r="I305" s="51"/>
      <c r="J305" s="54" t="str">
        <f t="shared" si="29"/>
        <v/>
      </c>
      <c r="K305" s="56"/>
      <c r="L305" s="43"/>
      <c r="N305" s="58" t="str">
        <f>IFERROR(VLOOKUP($A305,'②利用者名簿'!$A:$E,5,0),"")</f>
        <v/>
      </c>
      <c r="O305" s="59" t="str">
        <f>IFERROR(2*'①団体情報'!$B$5*'③入力シート'!J305,"")</f>
        <v/>
      </c>
      <c r="P305" s="59" t="str">
        <f>IFERROR(N305*'③入力シート'!J305,"")</f>
        <v/>
      </c>
      <c r="Q305" s="60" t="str">
        <f t="shared" si="30"/>
        <v>..</v>
      </c>
      <c r="R305" s="61" t="str">
        <f t="shared" si="31"/>
        <v/>
      </c>
      <c r="S305" s="61" t="str">
        <f t="shared" si="32"/>
        <v/>
      </c>
      <c r="T305" s="62" t="str">
        <f t="shared" si="33"/>
        <v/>
      </c>
      <c r="U305" s="58" t="str">
        <f t="shared" si="34"/>
        <v/>
      </c>
    </row>
    <row r="306" spans="1:21" ht="15.95" customHeight="1">
      <c r="A306" s="43"/>
      <c r="B306" s="46" t="str">
        <f>IFERROR(VLOOKUP($A306,'②利用者名簿'!$A:$E,2,0),"")</f>
        <v/>
      </c>
      <c r="C306" s="48" t="str">
        <f>IFERROR(VLOOKUP($A306,'②利用者名簿'!$A:$E,3,0),"")</f>
        <v/>
      </c>
      <c r="D306" s="43"/>
      <c r="E306" s="43"/>
      <c r="F306" s="43"/>
      <c r="G306" s="48" t="str">
        <f t="shared" si="28"/>
        <v>//</v>
      </c>
      <c r="H306" s="51"/>
      <c r="I306" s="51"/>
      <c r="J306" s="54" t="str">
        <f t="shared" si="29"/>
        <v/>
      </c>
      <c r="K306" s="56"/>
      <c r="L306" s="43"/>
      <c r="N306" s="58" t="str">
        <f>IFERROR(VLOOKUP($A306,'②利用者名簿'!$A:$E,5,0),"")</f>
        <v/>
      </c>
      <c r="O306" s="59" t="str">
        <f>IFERROR(2*'①団体情報'!$B$5*'③入力シート'!J306,"")</f>
        <v/>
      </c>
      <c r="P306" s="59" t="str">
        <f>IFERROR(N306*'③入力シート'!J306,"")</f>
        <v/>
      </c>
      <c r="Q306" s="60" t="str">
        <f t="shared" si="30"/>
        <v>..</v>
      </c>
      <c r="R306" s="61" t="str">
        <f t="shared" si="31"/>
        <v/>
      </c>
      <c r="S306" s="61" t="str">
        <f t="shared" si="32"/>
        <v/>
      </c>
      <c r="T306" s="62" t="str">
        <f t="shared" si="33"/>
        <v/>
      </c>
      <c r="U306" s="58" t="str">
        <f t="shared" si="34"/>
        <v/>
      </c>
    </row>
    <row r="307" spans="1:21" ht="15.95" customHeight="1">
      <c r="A307" s="43"/>
      <c r="B307" s="46" t="str">
        <f>IFERROR(VLOOKUP($A307,'②利用者名簿'!$A:$E,2,0),"")</f>
        <v/>
      </c>
      <c r="C307" s="48" t="str">
        <f>IFERROR(VLOOKUP($A307,'②利用者名簿'!$A:$E,3,0),"")</f>
        <v/>
      </c>
      <c r="D307" s="43"/>
      <c r="E307" s="43"/>
      <c r="F307" s="43"/>
      <c r="G307" s="48" t="str">
        <f t="shared" si="28"/>
        <v>//</v>
      </c>
      <c r="H307" s="51"/>
      <c r="I307" s="51"/>
      <c r="J307" s="54" t="str">
        <f t="shared" si="29"/>
        <v/>
      </c>
      <c r="K307" s="56"/>
      <c r="L307" s="43"/>
      <c r="N307" s="58" t="str">
        <f>IFERROR(VLOOKUP($A307,'②利用者名簿'!$A:$E,5,0),"")</f>
        <v/>
      </c>
      <c r="O307" s="59" t="str">
        <f>IFERROR(2*'①団体情報'!$B$5*'③入力シート'!J307,"")</f>
        <v/>
      </c>
      <c r="P307" s="59" t="str">
        <f>IFERROR(N307*'③入力シート'!J307,"")</f>
        <v/>
      </c>
      <c r="Q307" s="60" t="str">
        <f t="shared" si="30"/>
        <v>..</v>
      </c>
      <c r="R307" s="61" t="str">
        <f t="shared" si="31"/>
        <v/>
      </c>
      <c r="S307" s="61" t="str">
        <f t="shared" si="32"/>
        <v/>
      </c>
      <c r="T307" s="62" t="str">
        <f t="shared" si="33"/>
        <v/>
      </c>
      <c r="U307" s="58" t="str">
        <f t="shared" si="34"/>
        <v/>
      </c>
    </row>
    <row r="308" spans="1:21" ht="15.95" customHeight="1">
      <c r="A308" s="43"/>
      <c r="B308" s="46" t="str">
        <f>IFERROR(VLOOKUP($A308,'②利用者名簿'!$A:$E,2,0),"")</f>
        <v/>
      </c>
      <c r="C308" s="48" t="str">
        <f>IFERROR(VLOOKUP($A308,'②利用者名簿'!$A:$E,3,0),"")</f>
        <v/>
      </c>
      <c r="D308" s="43"/>
      <c r="E308" s="43"/>
      <c r="F308" s="43"/>
      <c r="G308" s="48" t="str">
        <f t="shared" si="28"/>
        <v>//</v>
      </c>
      <c r="H308" s="51"/>
      <c r="I308" s="51"/>
      <c r="J308" s="54" t="str">
        <f t="shared" si="29"/>
        <v/>
      </c>
      <c r="K308" s="56"/>
      <c r="L308" s="43"/>
      <c r="N308" s="58" t="str">
        <f>IFERROR(VLOOKUP($A308,'②利用者名簿'!$A:$E,5,0),"")</f>
        <v/>
      </c>
      <c r="O308" s="59" t="str">
        <f>IFERROR(2*'①団体情報'!$B$5*'③入力シート'!J308,"")</f>
        <v/>
      </c>
      <c r="P308" s="59" t="str">
        <f>IFERROR(N308*'③入力シート'!J308,"")</f>
        <v/>
      </c>
      <c r="Q308" s="60" t="str">
        <f t="shared" si="30"/>
        <v>..</v>
      </c>
      <c r="R308" s="61" t="str">
        <f t="shared" si="31"/>
        <v/>
      </c>
      <c r="S308" s="61" t="str">
        <f t="shared" si="32"/>
        <v/>
      </c>
      <c r="T308" s="62" t="str">
        <f t="shared" si="33"/>
        <v/>
      </c>
      <c r="U308" s="58" t="str">
        <f t="shared" si="34"/>
        <v/>
      </c>
    </row>
    <row r="309" spans="1:21" ht="15.95" customHeight="1">
      <c r="A309" s="43"/>
      <c r="B309" s="46" t="str">
        <f>IFERROR(VLOOKUP($A309,'②利用者名簿'!$A:$E,2,0),"")</f>
        <v/>
      </c>
      <c r="C309" s="48" t="str">
        <f>IFERROR(VLOOKUP($A309,'②利用者名簿'!$A:$E,3,0),"")</f>
        <v/>
      </c>
      <c r="D309" s="43"/>
      <c r="E309" s="43"/>
      <c r="F309" s="43"/>
      <c r="G309" s="48" t="str">
        <f t="shared" si="28"/>
        <v>//</v>
      </c>
      <c r="H309" s="51"/>
      <c r="I309" s="51"/>
      <c r="J309" s="54" t="str">
        <f t="shared" si="29"/>
        <v/>
      </c>
      <c r="K309" s="56"/>
      <c r="L309" s="43"/>
      <c r="N309" s="58" t="str">
        <f>IFERROR(VLOOKUP($A309,'②利用者名簿'!$A:$E,5,0),"")</f>
        <v/>
      </c>
      <c r="O309" s="59" t="str">
        <f>IFERROR(2*'①団体情報'!$B$5*'③入力シート'!J309,"")</f>
        <v/>
      </c>
      <c r="P309" s="59" t="str">
        <f>IFERROR(N309*'③入力シート'!J309,"")</f>
        <v/>
      </c>
      <c r="Q309" s="60" t="str">
        <f t="shared" si="30"/>
        <v>..</v>
      </c>
      <c r="R309" s="61" t="str">
        <f t="shared" si="31"/>
        <v/>
      </c>
      <c r="S309" s="61" t="str">
        <f t="shared" si="32"/>
        <v/>
      </c>
      <c r="T309" s="62" t="str">
        <f t="shared" si="33"/>
        <v/>
      </c>
      <c r="U309" s="58" t="str">
        <f t="shared" si="34"/>
        <v/>
      </c>
    </row>
    <row r="310" spans="1:21" ht="15.95" customHeight="1">
      <c r="A310" s="43"/>
      <c r="B310" s="46" t="str">
        <f>IFERROR(VLOOKUP($A310,'②利用者名簿'!$A:$E,2,0),"")</f>
        <v/>
      </c>
      <c r="C310" s="48" t="str">
        <f>IFERROR(VLOOKUP($A310,'②利用者名簿'!$A:$E,3,0),"")</f>
        <v/>
      </c>
      <c r="D310" s="43"/>
      <c r="E310" s="43"/>
      <c r="F310" s="43"/>
      <c r="G310" s="48" t="str">
        <f t="shared" si="28"/>
        <v>//</v>
      </c>
      <c r="H310" s="51"/>
      <c r="I310" s="51"/>
      <c r="J310" s="54" t="str">
        <f t="shared" si="29"/>
        <v/>
      </c>
      <c r="K310" s="56"/>
      <c r="L310" s="43"/>
      <c r="N310" s="58" t="str">
        <f>IFERROR(VLOOKUP($A310,'②利用者名簿'!$A:$E,5,0),"")</f>
        <v/>
      </c>
      <c r="O310" s="59" t="str">
        <f>IFERROR(2*'①団体情報'!$B$5*'③入力シート'!J310,"")</f>
        <v/>
      </c>
      <c r="P310" s="59" t="str">
        <f>IFERROR(N310*'③入力シート'!J310,"")</f>
        <v/>
      </c>
      <c r="Q310" s="60" t="str">
        <f t="shared" si="30"/>
        <v>..</v>
      </c>
      <c r="R310" s="61" t="str">
        <f t="shared" si="31"/>
        <v/>
      </c>
      <c r="S310" s="61" t="str">
        <f t="shared" si="32"/>
        <v/>
      </c>
      <c r="T310" s="62" t="str">
        <f t="shared" si="33"/>
        <v/>
      </c>
      <c r="U310" s="58" t="str">
        <f t="shared" si="34"/>
        <v/>
      </c>
    </row>
    <row r="311" spans="1:21" ht="15.95" customHeight="1">
      <c r="A311" s="43"/>
      <c r="B311" s="46" t="str">
        <f>IFERROR(VLOOKUP($A311,'②利用者名簿'!$A:$E,2,0),"")</f>
        <v/>
      </c>
      <c r="C311" s="48" t="str">
        <f>IFERROR(VLOOKUP($A311,'②利用者名簿'!$A:$E,3,0),"")</f>
        <v/>
      </c>
      <c r="D311" s="43"/>
      <c r="E311" s="43"/>
      <c r="F311" s="43"/>
      <c r="G311" s="48" t="str">
        <f t="shared" si="28"/>
        <v>//</v>
      </c>
      <c r="H311" s="51"/>
      <c r="I311" s="51"/>
      <c r="J311" s="54" t="str">
        <f t="shared" si="29"/>
        <v/>
      </c>
      <c r="K311" s="56"/>
      <c r="L311" s="43"/>
      <c r="N311" s="58" t="str">
        <f>IFERROR(VLOOKUP($A311,'②利用者名簿'!$A:$E,5,0),"")</f>
        <v/>
      </c>
      <c r="O311" s="59" t="str">
        <f>IFERROR(2*'①団体情報'!$B$5*'③入力シート'!J311,"")</f>
        <v/>
      </c>
      <c r="P311" s="59" t="str">
        <f>IFERROR(N311*'③入力シート'!J311,"")</f>
        <v/>
      </c>
      <c r="Q311" s="60" t="str">
        <f t="shared" si="30"/>
        <v>..</v>
      </c>
      <c r="R311" s="61" t="str">
        <f t="shared" si="31"/>
        <v/>
      </c>
      <c r="S311" s="61" t="str">
        <f t="shared" si="32"/>
        <v/>
      </c>
      <c r="T311" s="62" t="str">
        <f t="shared" si="33"/>
        <v/>
      </c>
      <c r="U311" s="58" t="str">
        <f t="shared" si="34"/>
        <v/>
      </c>
    </row>
    <row r="312" spans="1:21" ht="15.95" customHeight="1">
      <c r="A312" s="43"/>
      <c r="B312" s="46" t="str">
        <f>IFERROR(VLOOKUP($A312,'②利用者名簿'!$A:$E,2,0),"")</f>
        <v/>
      </c>
      <c r="C312" s="48" t="str">
        <f>IFERROR(VLOOKUP($A312,'②利用者名簿'!$A:$E,3,0),"")</f>
        <v/>
      </c>
      <c r="D312" s="43"/>
      <c r="E312" s="43"/>
      <c r="F312" s="43"/>
      <c r="G312" s="48" t="str">
        <f t="shared" si="28"/>
        <v>//</v>
      </c>
      <c r="H312" s="51"/>
      <c r="I312" s="51"/>
      <c r="J312" s="54" t="str">
        <f t="shared" si="29"/>
        <v/>
      </c>
      <c r="K312" s="56"/>
      <c r="L312" s="43"/>
      <c r="N312" s="58" t="str">
        <f>IFERROR(VLOOKUP($A312,'②利用者名簿'!$A:$E,5,0),"")</f>
        <v/>
      </c>
      <c r="O312" s="59" t="str">
        <f>IFERROR(2*'①団体情報'!$B$5*'③入力シート'!J312,"")</f>
        <v/>
      </c>
      <c r="P312" s="59" t="str">
        <f>IFERROR(N312*'③入力シート'!J312,"")</f>
        <v/>
      </c>
      <c r="Q312" s="60" t="str">
        <f t="shared" si="30"/>
        <v>..</v>
      </c>
      <c r="R312" s="61" t="str">
        <f t="shared" si="31"/>
        <v/>
      </c>
      <c r="S312" s="61" t="str">
        <f t="shared" si="32"/>
        <v/>
      </c>
      <c r="T312" s="62" t="str">
        <f t="shared" si="33"/>
        <v/>
      </c>
      <c r="U312" s="58" t="str">
        <f t="shared" si="34"/>
        <v/>
      </c>
    </row>
    <row r="313" spans="1:21" ht="15.95" customHeight="1">
      <c r="A313" s="43"/>
      <c r="B313" s="46" t="str">
        <f>IFERROR(VLOOKUP($A313,'②利用者名簿'!$A:$E,2,0),"")</f>
        <v/>
      </c>
      <c r="C313" s="48" t="str">
        <f>IFERROR(VLOOKUP($A313,'②利用者名簿'!$A:$E,3,0),"")</f>
        <v/>
      </c>
      <c r="D313" s="43"/>
      <c r="E313" s="43"/>
      <c r="F313" s="43"/>
      <c r="G313" s="48" t="str">
        <f t="shared" si="28"/>
        <v>//</v>
      </c>
      <c r="H313" s="51"/>
      <c r="I313" s="51"/>
      <c r="J313" s="54" t="str">
        <f t="shared" si="29"/>
        <v/>
      </c>
      <c r="K313" s="56"/>
      <c r="L313" s="43"/>
      <c r="N313" s="58" t="str">
        <f>IFERROR(VLOOKUP($A313,'②利用者名簿'!$A:$E,5,0),"")</f>
        <v/>
      </c>
      <c r="O313" s="59" t="str">
        <f>IFERROR(2*'①団体情報'!$B$5*'③入力シート'!J313,"")</f>
        <v/>
      </c>
      <c r="P313" s="59" t="str">
        <f>IFERROR(N313*'③入力シート'!J313,"")</f>
        <v/>
      </c>
      <c r="Q313" s="60" t="str">
        <f t="shared" si="30"/>
        <v>..</v>
      </c>
      <c r="R313" s="61" t="str">
        <f t="shared" si="31"/>
        <v/>
      </c>
      <c r="S313" s="61" t="str">
        <f t="shared" si="32"/>
        <v/>
      </c>
      <c r="T313" s="62" t="str">
        <f t="shared" si="33"/>
        <v/>
      </c>
      <c r="U313" s="58" t="str">
        <f t="shared" si="34"/>
        <v/>
      </c>
    </row>
    <row r="314" spans="1:21" ht="15.95" customHeight="1">
      <c r="A314" s="43"/>
      <c r="B314" s="46" t="str">
        <f>IFERROR(VLOOKUP($A314,'②利用者名簿'!$A:$E,2,0),"")</f>
        <v/>
      </c>
      <c r="C314" s="48" t="str">
        <f>IFERROR(VLOOKUP($A314,'②利用者名簿'!$A:$E,3,0),"")</f>
        <v/>
      </c>
      <c r="D314" s="43"/>
      <c r="E314" s="43"/>
      <c r="F314" s="43"/>
      <c r="G314" s="48" t="str">
        <f t="shared" si="28"/>
        <v>//</v>
      </c>
      <c r="H314" s="51"/>
      <c r="I314" s="51"/>
      <c r="J314" s="54" t="str">
        <f t="shared" si="29"/>
        <v/>
      </c>
      <c r="K314" s="56"/>
      <c r="L314" s="43"/>
      <c r="N314" s="58" t="str">
        <f>IFERROR(VLOOKUP($A314,'②利用者名簿'!$A:$E,5,0),"")</f>
        <v/>
      </c>
      <c r="O314" s="59" t="str">
        <f>IFERROR(2*'①団体情報'!$B$5*'③入力シート'!J314,"")</f>
        <v/>
      </c>
      <c r="P314" s="59" t="str">
        <f>IFERROR(N314*'③入力シート'!J314,"")</f>
        <v/>
      </c>
      <c r="Q314" s="60" t="str">
        <f t="shared" si="30"/>
        <v>..</v>
      </c>
      <c r="R314" s="61" t="str">
        <f t="shared" si="31"/>
        <v/>
      </c>
      <c r="S314" s="61" t="str">
        <f t="shared" si="32"/>
        <v/>
      </c>
      <c r="T314" s="62" t="str">
        <f t="shared" si="33"/>
        <v/>
      </c>
      <c r="U314" s="58" t="str">
        <f t="shared" si="34"/>
        <v/>
      </c>
    </row>
    <row r="315" spans="1:21" ht="15.95" customHeight="1">
      <c r="A315" s="43"/>
      <c r="B315" s="46" t="str">
        <f>IFERROR(VLOOKUP($A315,'②利用者名簿'!$A:$E,2,0),"")</f>
        <v/>
      </c>
      <c r="C315" s="48" t="str">
        <f>IFERROR(VLOOKUP($A315,'②利用者名簿'!$A:$E,3,0),"")</f>
        <v/>
      </c>
      <c r="D315" s="43"/>
      <c r="E315" s="43"/>
      <c r="F315" s="43"/>
      <c r="G315" s="48" t="str">
        <f t="shared" si="28"/>
        <v>//</v>
      </c>
      <c r="H315" s="51"/>
      <c r="I315" s="51"/>
      <c r="J315" s="54" t="str">
        <f t="shared" si="29"/>
        <v/>
      </c>
      <c r="K315" s="56"/>
      <c r="L315" s="43"/>
      <c r="N315" s="58" t="str">
        <f>IFERROR(VLOOKUP($A315,'②利用者名簿'!$A:$E,5,0),"")</f>
        <v/>
      </c>
      <c r="O315" s="59" t="str">
        <f>IFERROR(2*'①団体情報'!$B$5*'③入力シート'!J315,"")</f>
        <v/>
      </c>
      <c r="P315" s="59" t="str">
        <f>IFERROR(N315*'③入力シート'!J315,"")</f>
        <v/>
      </c>
      <c r="Q315" s="60" t="str">
        <f t="shared" si="30"/>
        <v>..</v>
      </c>
      <c r="R315" s="61" t="str">
        <f t="shared" si="31"/>
        <v/>
      </c>
      <c r="S315" s="61" t="str">
        <f t="shared" si="32"/>
        <v/>
      </c>
      <c r="T315" s="62" t="str">
        <f t="shared" si="33"/>
        <v/>
      </c>
      <c r="U315" s="58" t="str">
        <f t="shared" si="34"/>
        <v/>
      </c>
    </row>
    <row r="316" spans="1:21" ht="15.95" customHeight="1">
      <c r="A316" s="43"/>
      <c r="B316" s="46" t="str">
        <f>IFERROR(VLOOKUP($A316,'②利用者名簿'!$A:$E,2,0),"")</f>
        <v/>
      </c>
      <c r="C316" s="48" t="str">
        <f>IFERROR(VLOOKUP($A316,'②利用者名簿'!$A:$E,3,0),"")</f>
        <v/>
      </c>
      <c r="D316" s="43"/>
      <c r="E316" s="43"/>
      <c r="F316" s="43"/>
      <c r="G316" s="48" t="str">
        <f t="shared" si="28"/>
        <v>//</v>
      </c>
      <c r="H316" s="51"/>
      <c r="I316" s="51"/>
      <c r="J316" s="54" t="str">
        <f t="shared" si="29"/>
        <v/>
      </c>
      <c r="K316" s="56"/>
      <c r="L316" s="43"/>
      <c r="N316" s="58" t="str">
        <f>IFERROR(VLOOKUP($A316,'②利用者名簿'!$A:$E,5,0),"")</f>
        <v/>
      </c>
      <c r="O316" s="59" t="str">
        <f>IFERROR(2*'①団体情報'!$B$5*'③入力シート'!J316,"")</f>
        <v/>
      </c>
      <c r="P316" s="59" t="str">
        <f>IFERROR(N316*'③入力シート'!J316,"")</f>
        <v/>
      </c>
      <c r="Q316" s="60" t="str">
        <f t="shared" si="30"/>
        <v>..</v>
      </c>
      <c r="R316" s="61" t="str">
        <f t="shared" si="31"/>
        <v/>
      </c>
      <c r="S316" s="61" t="str">
        <f t="shared" si="32"/>
        <v/>
      </c>
      <c r="T316" s="62" t="str">
        <f t="shared" si="33"/>
        <v/>
      </c>
      <c r="U316" s="58" t="str">
        <f t="shared" si="34"/>
        <v/>
      </c>
    </row>
    <row r="317" spans="1:21" ht="15.95" customHeight="1">
      <c r="A317" s="43"/>
      <c r="B317" s="46" t="str">
        <f>IFERROR(VLOOKUP($A317,'②利用者名簿'!$A:$E,2,0),"")</f>
        <v/>
      </c>
      <c r="C317" s="48" t="str">
        <f>IFERROR(VLOOKUP($A317,'②利用者名簿'!$A:$E,3,0),"")</f>
        <v/>
      </c>
      <c r="D317" s="43"/>
      <c r="E317" s="43"/>
      <c r="F317" s="43"/>
      <c r="G317" s="48" t="str">
        <f t="shared" si="28"/>
        <v>//</v>
      </c>
      <c r="H317" s="51"/>
      <c r="I317" s="51"/>
      <c r="J317" s="54" t="str">
        <f t="shared" si="29"/>
        <v/>
      </c>
      <c r="K317" s="56"/>
      <c r="L317" s="43"/>
      <c r="N317" s="58" t="str">
        <f>IFERROR(VLOOKUP($A317,'②利用者名簿'!$A:$E,5,0),"")</f>
        <v/>
      </c>
      <c r="O317" s="59" t="str">
        <f>IFERROR(2*'①団体情報'!$B$5*'③入力シート'!J317,"")</f>
        <v/>
      </c>
      <c r="P317" s="59" t="str">
        <f>IFERROR(N317*'③入力シート'!J317,"")</f>
        <v/>
      </c>
      <c r="Q317" s="60" t="str">
        <f t="shared" si="30"/>
        <v>..</v>
      </c>
      <c r="R317" s="61" t="str">
        <f t="shared" si="31"/>
        <v/>
      </c>
      <c r="S317" s="61" t="str">
        <f t="shared" si="32"/>
        <v/>
      </c>
      <c r="T317" s="62" t="str">
        <f t="shared" si="33"/>
        <v/>
      </c>
      <c r="U317" s="58" t="str">
        <f t="shared" si="34"/>
        <v/>
      </c>
    </row>
    <row r="318" spans="1:21" ht="15.95" customHeight="1">
      <c r="A318" s="43"/>
      <c r="B318" s="46" t="str">
        <f>IFERROR(VLOOKUP($A318,'②利用者名簿'!$A:$E,2,0),"")</f>
        <v/>
      </c>
      <c r="C318" s="48" t="str">
        <f>IFERROR(VLOOKUP($A318,'②利用者名簿'!$A:$E,3,0),"")</f>
        <v/>
      </c>
      <c r="D318" s="43"/>
      <c r="E318" s="43"/>
      <c r="F318" s="43"/>
      <c r="G318" s="48" t="str">
        <f t="shared" si="28"/>
        <v>//</v>
      </c>
      <c r="H318" s="51"/>
      <c r="I318" s="51"/>
      <c r="J318" s="54" t="str">
        <f t="shared" si="29"/>
        <v/>
      </c>
      <c r="K318" s="56"/>
      <c r="L318" s="43"/>
      <c r="N318" s="58" t="str">
        <f>IFERROR(VLOOKUP($A318,'②利用者名簿'!$A:$E,5,0),"")</f>
        <v/>
      </c>
      <c r="O318" s="59" t="str">
        <f>IFERROR(2*'①団体情報'!$B$5*'③入力シート'!J318,"")</f>
        <v/>
      </c>
      <c r="P318" s="59" t="str">
        <f>IFERROR(N318*'③入力シート'!J318,"")</f>
        <v/>
      </c>
      <c r="Q318" s="60" t="str">
        <f t="shared" si="30"/>
        <v>..</v>
      </c>
      <c r="R318" s="61" t="str">
        <f t="shared" si="31"/>
        <v/>
      </c>
      <c r="S318" s="61" t="str">
        <f t="shared" si="32"/>
        <v/>
      </c>
      <c r="T318" s="62" t="str">
        <f t="shared" si="33"/>
        <v/>
      </c>
      <c r="U318" s="58" t="str">
        <f t="shared" si="34"/>
        <v/>
      </c>
    </row>
    <row r="319" spans="1:21" ht="15.95" customHeight="1">
      <c r="A319" s="43"/>
      <c r="B319" s="46" t="str">
        <f>IFERROR(VLOOKUP($A319,'②利用者名簿'!$A:$E,2,0),"")</f>
        <v/>
      </c>
      <c r="C319" s="48" t="str">
        <f>IFERROR(VLOOKUP($A319,'②利用者名簿'!$A:$E,3,0),"")</f>
        <v/>
      </c>
      <c r="D319" s="43"/>
      <c r="E319" s="43"/>
      <c r="F319" s="43"/>
      <c r="G319" s="48" t="str">
        <f t="shared" si="28"/>
        <v>//</v>
      </c>
      <c r="H319" s="51"/>
      <c r="I319" s="51"/>
      <c r="J319" s="54" t="str">
        <f t="shared" si="29"/>
        <v/>
      </c>
      <c r="K319" s="56"/>
      <c r="L319" s="43"/>
      <c r="N319" s="58" t="str">
        <f>IFERROR(VLOOKUP($A319,'②利用者名簿'!$A:$E,5,0),"")</f>
        <v/>
      </c>
      <c r="O319" s="59" t="str">
        <f>IFERROR(2*'①団体情報'!$B$5*'③入力シート'!J319,"")</f>
        <v/>
      </c>
      <c r="P319" s="59" t="str">
        <f>IFERROR(N319*'③入力シート'!J319,"")</f>
        <v/>
      </c>
      <c r="Q319" s="60" t="str">
        <f t="shared" si="30"/>
        <v>..</v>
      </c>
      <c r="R319" s="61" t="str">
        <f t="shared" si="31"/>
        <v/>
      </c>
      <c r="S319" s="61" t="str">
        <f t="shared" si="32"/>
        <v/>
      </c>
      <c r="T319" s="62" t="str">
        <f t="shared" si="33"/>
        <v/>
      </c>
      <c r="U319" s="58" t="str">
        <f t="shared" si="34"/>
        <v/>
      </c>
    </row>
    <row r="320" spans="1:21" ht="15.95" customHeight="1">
      <c r="A320" s="43"/>
      <c r="B320" s="46" t="str">
        <f>IFERROR(VLOOKUP($A320,'②利用者名簿'!$A:$E,2,0),"")</f>
        <v/>
      </c>
      <c r="C320" s="48" t="str">
        <f>IFERROR(VLOOKUP($A320,'②利用者名簿'!$A:$E,3,0),"")</f>
        <v/>
      </c>
      <c r="D320" s="43"/>
      <c r="E320" s="43"/>
      <c r="F320" s="43"/>
      <c r="G320" s="48" t="str">
        <f t="shared" si="28"/>
        <v>//</v>
      </c>
      <c r="H320" s="51"/>
      <c r="I320" s="51"/>
      <c r="J320" s="54" t="str">
        <f t="shared" si="29"/>
        <v/>
      </c>
      <c r="K320" s="56"/>
      <c r="L320" s="43"/>
      <c r="N320" s="58" t="str">
        <f>IFERROR(VLOOKUP($A320,'②利用者名簿'!$A:$E,5,0),"")</f>
        <v/>
      </c>
      <c r="O320" s="59" t="str">
        <f>IFERROR(2*'①団体情報'!$B$5*'③入力シート'!J320,"")</f>
        <v/>
      </c>
      <c r="P320" s="59" t="str">
        <f>IFERROR(N320*'③入力シート'!J320,"")</f>
        <v/>
      </c>
      <c r="Q320" s="60" t="str">
        <f t="shared" si="30"/>
        <v>..</v>
      </c>
      <c r="R320" s="61" t="str">
        <f t="shared" si="31"/>
        <v/>
      </c>
      <c r="S320" s="61" t="str">
        <f t="shared" si="32"/>
        <v/>
      </c>
      <c r="T320" s="62" t="str">
        <f t="shared" si="33"/>
        <v/>
      </c>
      <c r="U320" s="58" t="str">
        <f t="shared" si="34"/>
        <v/>
      </c>
    </row>
    <row r="321" spans="1:21" ht="15.95" customHeight="1">
      <c r="A321" s="43"/>
      <c r="B321" s="46" t="str">
        <f>IFERROR(VLOOKUP($A321,'②利用者名簿'!$A:$E,2,0),"")</f>
        <v/>
      </c>
      <c r="C321" s="48" t="str">
        <f>IFERROR(VLOOKUP($A321,'②利用者名簿'!$A:$E,3,0),"")</f>
        <v/>
      </c>
      <c r="D321" s="43"/>
      <c r="E321" s="43"/>
      <c r="F321" s="43"/>
      <c r="G321" s="48" t="str">
        <f t="shared" si="28"/>
        <v>//</v>
      </c>
      <c r="H321" s="51"/>
      <c r="I321" s="51"/>
      <c r="J321" s="54" t="str">
        <f t="shared" si="29"/>
        <v/>
      </c>
      <c r="K321" s="56"/>
      <c r="L321" s="43"/>
      <c r="N321" s="58" t="str">
        <f>IFERROR(VLOOKUP($A321,'②利用者名簿'!$A:$E,5,0),"")</f>
        <v/>
      </c>
      <c r="O321" s="59" t="str">
        <f>IFERROR(2*'①団体情報'!$B$5*'③入力シート'!J321,"")</f>
        <v/>
      </c>
      <c r="P321" s="59" t="str">
        <f>IFERROR(N321*'③入力シート'!J321,"")</f>
        <v/>
      </c>
      <c r="Q321" s="60" t="str">
        <f t="shared" si="30"/>
        <v>..</v>
      </c>
      <c r="R321" s="61" t="str">
        <f t="shared" si="31"/>
        <v/>
      </c>
      <c r="S321" s="61" t="str">
        <f t="shared" si="32"/>
        <v/>
      </c>
      <c r="T321" s="62" t="str">
        <f t="shared" si="33"/>
        <v/>
      </c>
      <c r="U321" s="58" t="str">
        <f t="shared" si="34"/>
        <v/>
      </c>
    </row>
    <row r="322" spans="1:21" ht="15.95" customHeight="1">
      <c r="A322" s="43"/>
      <c r="B322" s="46" t="str">
        <f>IFERROR(VLOOKUP($A322,'②利用者名簿'!$A:$E,2,0),"")</f>
        <v/>
      </c>
      <c r="C322" s="48" t="str">
        <f>IFERROR(VLOOKUP($A322,'②利用者名簿'!$A:$E,3,0),"")</f>
        <v/>
      </c>
      <c r="D322" s="43"/>
      <c r="E322" s="43"/>
      <c r="F322" s="43"/>
      <c r="G322" s="48" t="str">
        <f t="shared" si="28"/>
        <v>//</v>
      </c>
      <c r="H322" s="51"/>
      <c r="I322" s="51"/>
      <c r="J322" s="54" t="str">
        <f t="shared" si="29"/>
        <v/>
      </c>
      <c r="K322" s="56"/>
      <c r="L322" s="43"/>
      <c r="N322" s="58" t="str">
        <f>IFERROR(VLOOKUP($A322,'②利用者名簿'!$A:$E,5,0),"")</f>
        <v/>
      </c>
      <c r="O322" s="59" t="str">
        <f>IFERROR(2*'①団体情報'!$B$5*'③入力シート'!J322,"")</f>
        <v/>
      </c>
      <c r="P322" s="59" t="str">
        <f>IFERROR(N322*'③入力シート'!J322,"")</f>
        <v/>
      </c>
      <c r="Q322" s="60" t="str">
        <f t="shared" si="30"/>
        <v>..</v>
      </c>
      <c r="R322" s="61" t="str">
        <f t="shared" si="31"/>
        <v/>
      </c>
      <c r="S322" s="61" t="str">
        <f t="shared" si="32"/>
        <v/>
      </c>
      <c r="T322" s="62" t="str">
        <f t="shared" si="33"/>
        <v/>
      </c>
      <c r="U322" s="58" t="str">
        <f t="shared" si="34"/>
        <v/>
      </c>
    </row>
    <row r="323" spans="1:21" ht="15.95" customHeight="1">
      <c r="A323" s="43"/>
      <c r="B323" s="46" t="str">
        <f>IFERROR(VLOOKUP($A323,'②利用者名簿'!$A:$E,2,0),"")</f>
        <v/>
      </c>
      <c r="C323" s="48" t="str">
        <f>IFERROR(VLOOKUP($A323,'②利用者名簿'!$A:$E,3,0),"")</f>
        <v/>
      </c>
      <c r="D323" s="43"/>
      <c r="E323" s="43"/>
      <c r="F323" s="43"/>
      <c r="G323" s="48" t="str">
        <f t="shared" si="28"/>
        <v>//</v>
      </c>
      <c r="H323" s="51"/>
      <c r="I323" s="51"/>
      <c r="J323" s="54" t="str">
        <f t="shared" si="29"/>
        <v/>
      </c>
      <c r="K323" s="56"/>
      <c r="L323" s="43"/>
      <c r="N323" s="58" t="str">
        <f>IFERROR(VLOOKUP($A323,'②利用者名簿'!$A:$E,5,0),"")</f>
        <v/>
      </c>
      <c r="O323" s="59" t="str">
        <f>IFERROR(2*'①団体情報'!$B$5*'③入力シート'!J323,"")</f>
        <v/>
      </c>
      <c r="P323" s="59" t="str">
        <f>IFERROR(N323*'③入力シート'!J323,"")</f>
        <v/>
      </c>
      <c r="Q323" s="60" t="str">
        <f t="shared" si="30"/>
        <v>..</v>
      </c>
      <c r="R323" s="61" t="str">
        <f t="shared" si="31"/>
        <v/>
      </c>
      <c r="S323" s="61" t="str">
        <f t="shared" si="32"/>
        <v/>
      </c>
      <c r="T323" s="62" t="str">
        <f t="shared" si="33"/>
        <v/>
      </c>
      <c r="U323" s="58" t="str">
        <f t="shared" si="34"/>
        <v/>
      </c>
    </row>
    <row r="324" spans="1:21" ht="15.95" customHeight="1">
      <c r="A324" s="43"/>
      <c r="B324" s="46" t="str">
        <f>IFERROR(VLOOKUP($A324,'②利用者名簿'!$A:$E,2,0),"")</f>
        <v/>
      </c>
      <c r="C324" s="48" t="str">
        <f>IFERROR(VLOOKUP($A324,'②利用者名簿'!$A:$E,3,0),"")</f>
        <v/>
      </c>
      <c r="D324" s="43"/>
      <c r="E324" s="43"/>
      <c r="F324" s="43"/>
      <c r="G324" s="48" t="str">
        <f t="shared" ref="G324:G387" si="35">TEXT(CONCATENATE(D324,"/",E324,"/",F324),"aaa")</f>
        <v>//</v>
      </c>
      <c r="H324" s="51"/>
      <c r="I324" s="51"/>
      <c r="J324" s="54" t="str">
        <f t="shared" ref="J324:J387" si="36">IFERROR(MROUND((ROUNDDOWN($I324,-2)-ROUNDDOWN($H324,-2))/100+(RIGHT($I324,2)-RIGHT($H324,2))/60,0.5),"")</f>
        <v/>
      </c>
      <c r="K324" s="56"/>
      <c r="L324" s="43"/>
      <c r="N324" s="58" t="str">
        <f>IFERROR(VLOOKUP($A324,'②利用者名簿'!$A:$E,5,0),"")</f>
        <v/>
      </c>
      <c r="O324" s="59" t="str">
        <f>IFERROR(2*'①団体情報'!$B$5*'③入力シート'!J324,"")</f>
        <v/>
      </c>
      <c r="P324" s="59" t="str">
        <f>IFERROR(N324*'③入力シート'!J324,"")</f>
        <v/>
      </c>
      <c r="Q324" s="60" t="str">
        <f t="shared" ref="Q324:Q387" si="37">CONCATENATE(D324,".",E324,".",F324)</f>
        <v>..</v>
      </c>
      <c r="R324" s="61" t="str">
        <f t="shared" ref="R324:R387" si="38">IFERROR(TIME(LEFT($H324,LEN($H324)-2),RIGHT($H324,2),0),"")</f>
        <v/>
      </c>
      <c r="S324" s="61" t="str">
        <f t="shared" ref="S324:S387" si="39">IFERROR(TIME(LEFT($I324,LEN($I324)-2),RIGHT($I324,2),0),"")</f>
        <v/>
      </c>
      <c r="T324" s="62" t="str">
        <f t="shared" ref="T324:T387" si="40">LEFT(K324,1)</f>
        <v/>
      </c>
      <c r="U324" s="58" t="str">
        <f t="shared" ref="U324:U387" si="41">CONCATENATE(A324,T324)</f>
        <v/>
      </c>
    </row>
    <row r="325" spans="1:21" ht="15.95" customHeight="1">
      <c r="A325" s="43"/>
      <c r="B325" s="46" t="str">
        <f>IFERROR(VLOOKUP($A325,'②利用者名簿'!$A:$E,2,0),"")</f>
        <v/>
      </c>
      <c r="C325" s="48" t="str">
        <f>IFERROR(VLOOKUP($A325,'②利用者名簿'!$A:$E,3,0),"")</f>
        <v/>
      </c>
      <c r="D325" s="43"/>
      <c r="E325" s="43"/>
      <c r="F325" s="43"/>
      <c r="G325" s="48" t="str">
        <f t="shared" si="35"/>
        <v>//</v>
      </c>
      <c r="H325" s="51"/>
      <c r="I325" s="51"/>
      <c r="J325" s="54" t="str">
        <f t="shared" si="36"/>
        <v/>
      </c>
      <c r="K325" s="56"/>
      <c r="L325" s="43"/>
      <c r="N325" s="58" t="str">
        <f>IFERROR(VLOOKUP($A325,'②利用者名簿'!$A:$E,5,0),"")</f>
        <v/>
      </c>
      <c r="O325" s="59" t="str">
        <f>IFERROR(2*'①団体情報'!$B$5*'③入力シート'!J325,"")</f>
        <v/>
      </c>
      <c r="P325" s="59" t="str">
        <f>IFERROR(N325*'③入力シート'!J325,"")</f>
        <v/>
      </c>
      <c r="Q325" s="60" t="str">
        <f t="shared" si="37"/>
        <v>..</v>
      </c>
      <c r="R325" s="61" t="str">
        <f t="shared" si="38"/>
        <v/>
      </c>
      <c r="S325" s="61" t="str">
        <f t="shared" si="39"/>
        <v/>
      </c>
      <c r="T325" s="62" t="str">
        <f t="shared" si="40"/>
        <v/>
      </c>
      <c r="U325" s="58" t="str">
        <f t="shared" si="41"/>
        <v/>
      </c>
    </row>
    <row r="326" spans="1:21" ht="15.95" customHeight="1">
      <c r="A326" s="43"/>
      <c r="B326" s="46" t="str">
        <f>IFERROR(VLOOKUP($A326,'②利用者名簿'!$A:$E,2,0),"")</f>
        <v/>
      </c>
      <c r="C326" s="48" t="str">
        <f>IFERROR(VLOOKUP($A326,'②利用者名簿'!$A:$E,3,0),"")</f>
        <v/>
      </c>
      <c r="D326" s="43"/>
      <c r="E326" s="43"/>
      <c r="F326" s="43"/>
      <c r="G326" s="48" t="str">
        <f t="shared" si="35"/>
        <v>//</v>
      </c>
      <c r="H326" s="51"/>
      <c r="I326" s="51"/>
      <c r="J326" s="54" t="str">
        <f t="shared" si="36"/>
        <v/>
      </c>
      <c r="K326" s="56"/>
      <c r="L326" s="43"/>
      <c r="N326" s="58" t="str">
        <f>IFERROR(VLOOKUP($A326,'②利用者名簿'!$A:$E,5,0),"")</f>
        <v/>
      </c>
      <c r="O326" s="59" t="str">
        <f>IFERROR(2*'①団体情報'!$B$5*'③入力シート'!J326,"")</f>
        <v/>
      </c>
      <c r="P326" s="59" t="str">
        <f>IFERROR(N326*'③入力シート'!J326,"")</f>
        <v/>
      </c>
      <c r="Q326" s="60" t="str">
        <f t="shared" si="37"/>
        <v>..</v>
      </c>
      <c r="R326" s="61" t="str">
        <f t="shared" si="38"/>
        <v/>
      </c>
      <c r="S326" s="61" t="str">
        <f t="shared" si="39"/>
        <v/>
      </c>
      <c r="T326" s="62" t="str">
        <f t="shared" si="40"/>
        <v/>
      </c>
      <c r="U326" s="58" t="str">
        <f t="shared" si="41"/>
        <v/>
      </c>
    </row>
    <row r="327" spans="1:21" ht="15.95" customHeight="1">
      <c r="A327" s="43"/>
      <c r="B327" s="46" t="str">
        <f>IFERROR(VLOOKUP($A327,'②利用者名簿'!$A:$E,2,0),"")</f>
        <v/>
      </c>
      <c r="C327" s="48" t="str">
        <f>IFERROR(VLOOKUP($A327,'②利用者名簿'!$A:$E,3,0),"")</f>
        <v/>
      </c>
      <c r="D327" s="43"/>
      <c r="E327" s="43"/>
      <c r="F327" s="43"/>
      <c r="G327" s="48" t="str">
        <f t="shared" si="35"/>
        <v>//</v>
      </c>
      <c r="H327" s="51"/>
      <c r="I327" s="51"/>
      <c r="J327" s="54" t="str">
        <f t="shared" si="36"/>
        <v/>
      </c>
      <c r="K327" s="56"/>
      <c r="L327" s="43"/>
      <c r="N327" s="58" t="str">
        <f>IFERROR(VLOOKUP($A327,'②利用者名簿'!$A:$E,5,0),"")</f>
        <v/>
      </c>
      <c r="O327" s="59" t="str">
        <f>IFERROR(2*'①団体情報'!$B$5*'③入力シート'!J327,"")</f>
        <v/>
      </c>
      <c r="P327" s="59" t="str">
        <f>IFERROR(N327*'③入力シート'!J327,"")</f>
        <v/>
      </c>
      <c r="Q327" s="60" t="str">
        <f t="shared" si="37"/>
        <v>..</v>
      </c>
      <c r="R327" s="61" t="str">
        <f t="shared" si="38"/>
        <v/>
      </c>
      <c r="S327" s="61" t="str">
        <f t="shared" si="39"/>
        <v/>
      </c>
      <c r="T327" s="62" t="str">
        <f t="shared" si="40"/>
        <v/>
      </c>
      <c r="U327" s="58" t="str">
        <f t="shared" si="41"/>
        <v/>
      </c>
    </row>
    <row r="328" spans="1:21" ht="15.95" customHeight="1">
      <c r="A328" s="43"/>
      <c r="B328" s="46" t="str">
        <f>IFERROR(VLOOKUP($A328,'②利用者名簿'!$A:$E,2,0),"")</f>
        <v/>
      </c>
      <c r="C328" s="48" t="str">
        <f>IFERROR(VLOOKUP($A328,'②利用者名簿'!$A:$E,3,0),"")</f>
        <v/>
      </c>
      <c r="D328" s="43"/>
      <c r="E328" s="43"/>
      <c r="F328" s="43"/>
      <c r="G328" s="48" t="str">
        <f t="shared" si="35"/>
        <v>//</v>
      </c>
      <c r="H328" s="51"/>
      <c r="I328" s="51"/>
      <c r="J328" s="54" t="str">
        <f t="shared" si="36"/>
        <v/>
      </c>
      <c r="K328" s="56"/>
      <c r="L328" s="43"/>
      <c r="N328" s="58" t="str">
        <f>IFERROR(VLOOKUP($A328,'②利用者名簿'!$A:$E,5,0),"")</f>
        <v/>
      </c>
      <c r="O328" s="59" t="str">
        <f>IFERROR(2*'①団体情報'!$B$5*'③入力シート'!J328,"")</f>
        <v/>
      </c>
      <c r="P328" s="59" t="str">
        <f>IFERROR(N328*'③入力シート'!J328,"")</f>
        <v/>
      </c>
      <c r="Q328" s="60" t="str">
        <f t="shared" si="37"/>
        <v>..</v>
      </c>
      <c r="R328" s="61" t="str">
        <f t="shared" si="38"/>
        <v/>
      </c>
      <c r="S328" s="61" t="str">
        <f t="shared" si="39"/>
        <v/>
      </c>
      <c r="T328" s="62" t="str">
        <f t="shared" si="40"/>
        <v/>
      </c>
      <c r="U328" s="58" t="str">
        <f t="shared" si="41"/>
        <v/>
      </c>
    </row>
    <row r="329" spans="1:21" ht="15.95" customHeight="1">
      <c r="A329" s="43"/>
      <c r="B329" s="46" t="str">
        <f>IFERROR(VLOOKUP($A329,'②利用者名簿'!$A:$E,2,0),"")</f>
        <v/>
      </c>
      <c r="C329" s="48" t="str">
        <f>IFERROR(VLOOKUP($A329,'②利用者名簿'!$A:$E,3,0),"")</f>
        <v/>
      </c>
      <c r="D329" s="43"/>
      <c r="E329" s="43"/>
      <c r="F329" s="43"/>
      <c r="G329" s="48" t="str">
        <f t="shared" si="35"/>
        <v>//</v>
      </c>
      <c r="H329" s="51"/>
      <c r="I329" s="51"/>
      <c r="J329" s="54" t="str">
        <f t="shared" si="36"/>
        <v/>
      </c>
      <c r="K329" s="56"/>
      <c r="L329" s="43"/>
      <c r="N329" s="58" t="str">
        <f>IFERROR(VLOOKUP($A329,'②利用者名簿'!$A:$E,5,0),"")</f>
        <v/>
      </c>
      <c r="O329" s="59" t="str">
        <f>IFERROR(2*'①団体情報'!$B$5*'③入力シート'!J329,"")</f>
        <v/>
      </c>
      <c r="P329" s="59" t="str">
        <f>IFERROR(N329*'③入力シート'!J329,"")</f>
        <v/>
      </c>
      <c r="Q329" s="60" t="str">
        <f t="shared" si="37"/>
        <v>..</v>
      </c>
      <c r="R329" s="61" t="str">
        <f t="shared" si="38"/>
        <v/>
      </c>
      <c r="S329" s="61" t="str">
        <f t="shared" si="39"/>
        <v/>
      </c>
      <c r="T329" s="62" t="str">
        <f t="shared" si="40"/>
        <v/>
      </c>
      <c r="U329" s="58" t="str">
        <f t="shared" si="41"/>
        <v/>
      </c>
    </row>
    <row r="330" spans="1:21" ht="15.95" customHeight="1">
      <c r="A330" s="43"/>
      <c r="B330" s="46" t="str">
        <f>IFERROR(VLOOKUP($A330,'②利用者名簿'!$A:$E,2,0),"")</f>
        <v/>
      </c>
      <c r="C330" s="48" t="str">
        <f>IFERROR(VLOOKUP($A330,'②利用者名簿'!$A:$E,3,0),"")</f>
        <v/>
      </c>
      <c r="D330" s="43"/>
      <c r="E330" s="43"/>
      <c r="F330" s="43"/>
      <c r="G330" s="48" t="str">
        <f t="shared" si="35"/>
        <v>//</v>
      </c>
      <c r="H330" s="51"/>
      <c r="I330" s="51"/>
      <c r="J330" s="54" t="str">
        <f t="shared" si="36"/>
        <v/>
      </c>
      <c r="K330" s="56"/>
      <c r="L330" s="43"/>
      <c r="N330" s="58" t="str">
        <f>IFERROR(VLOOKUP($A330,'②利用者名簿'!$A:$E,5,0),"")</f>
        <v/>
      </c>
      <c r="O330" s="59" t="str">
        <f>IFERROR(2*'①団体情報'!$B$5*'③入力シート'!J330,"")</f>
        <v/>
      </c>
      <c r="P330" s="59" t="str">
        <f>IFERROR(N330*'③入力シート'!J330,"")</f>
        <v/>
      </c>
      <c r="Q330" s="60" t="str">
        <f t="shared" si="37"/>
        <v>..</v>
      </c>
      <c r="R330" s="61" t="str">
        <f t="shared" si="38"/>
        <v/>
      </c>
      <c r="S330" s="61" t="str">
        <f t="shared" si="39"/>
        <v/>
      </c>
      <c r="T330" s="62" t="str">
        <f t="shared" si="40"/>
        <v/>
      </c>
      <c r="U330" s="58" t="str">
        <f t="shared" si="41"/>
        <v/>
      </c>
    </row>
    <row r="331" spans="1:21" ht="15.95" customHeight="1">
      <c r="A331" s="43"/>
      <c r="B331" s="46" t="str">
        <f>IFERROR(VLOOKUP($A331,'②利用者名簿'!$A:$E,2,0),"")</f>
        <v/>
      </c>
      <c r="C331" s="48" t="str">
        <f>IFERROR(VLOOKUP($A331,'②利用者名簿'!$A:$E,3,0),"")</f>
        <v/>
      </c>
      <c r="D331" s="43"/>
      <c r="E331" s="43"/>
      <c r="F331" s="43"/>
      <c r="G331" s="48" t="str">
        <f t="shared" si="35"/>
        <v>//</v>
      </c>
      <c r="H331" s="51"/>
      <c r="I331" s="51"/>
      <c r="J331" s="54" t="str">
        <f t="shared" si="36"/>
        <v/>
      </c>
      <c r="K331" s="56"/>
      <c r="L331" s="43"/>
      <c r="N331" s="58" t="str">
        <f>IFERROR(VLOOKUP($A331,'②利用者名簿'!$A:$E,5,0),"")</f>
        <v/>
      </c>
      <c r="O331" s="59" t="str">
        <f>IFERROR(2*'①団体情報'!$B$5*'③入力シート'!J331,"")</f>
        <v/>
      </c>
      <c r="P331" s="59" t="str">
        <f>IFERROR(N331*'③入力シート'!J331,"")</f>
        <v/>
      </c>
      <c r="Q331" s="60" t="str">
        <f t="shared" si="37"/>
        <v>..</v>
      </c>
      <c r="R331" s="61" t="str">
        <f t="shared" si="38"/>
        <v/>
      </c>
      <c r="S331" s="61" t="str">
        <f t="shared" si="39"/>
        <v/>
      </c>
      <c r="T331" s="62" t="str">
        <f t="shared" si="40"/>
        <v/>
      </c>
      <c r="U331" s="58" t="str">
        <f t="shared" si="41"/>
        <v/>
      </c>
    </row>
    <row r="332" spans="1:21" ht="15.95" customHeight="1">
      <c r="A332" s="43"/>
      <c r="B332" s="46" t="str">
        <f>IFERROR(VLOOKUP($A332,'②利用者名簿'!$A:$E,2,0),"")</f>
        <v/>
      </c>
      <c r="C332" s="48" t="str">
        <f>IFERROR(VLOOKUP($A332,'②利用者名簿'!$A:$E,3,0),"")</f>
        <v/>
      </c>
      <c r="D332" s="43"/>
      <c r="E332" s="43"/>
      <c r="F332" s="43"/>
      <c r="G332" s="48" t="str">
        <f t="shared" si="35"/>
        <v>//</v>
      </c>
      <c r="H332" s="51"/>
      <c r="I332" s="51"/>
      <c r="J332" s="54" t="str">
        <f t="shared" si="36"/>
        <v/>
      </c>
      <c r="K332" s="56"/>
      <c r="L332" s="43"/>
      <c r="N332" s="58" t="str">
        <f>IFERROR(VLOOKUP($A332,'②利用者名簿'!$A:$E,5,0),"")</f>
        <v/>
      </c>
      <c r="O332" s="59" t="str">
        <f>IFERROR(2*'①団体情報'!$B$5*'③入力シート'!J332,"")</f>
        <v/>
      </c>
      <c r="P332" s="59" t="str">
        <f>IFERROR(N332*'③入力シート'!J332,"")</f>
        <v/>
      </c>
      <c r="Q332" s="60" t="str">
        <f t="shared" si="37"/>
        <v>..</v>
      </c>
      <c r="R332" s="61" t="str">
        <f t="shared" si="38"/>
        <v/>
      </c>
      <c r="S332" s="61" t="str">
        <f t="shared" si="39"/>
        <v/>
      </c>
      <c r="T332" s="62" t="str">
        <f t="shared" si="40"/>
        <v/>
      </c>
      <c r="U332" s="58" t="str">
        <f t="shared" si="41"/>
        <v/>
      </c>
    </row>
    <row r="333" spans="1:21" ht="15.95" customHeight="1">
      <c r="A333" s="43"/>
      <c r="B333" s="46" t="str">
        <f>IFERROR(VLOOKUP($A333,'②利用者名簿'!$A:$E,2,0),"")</f>
        <v/>
      </c>
      <c r="C333" s="48" t="str">
        <f>IFERROR(VLOOKUP($A333,'②利用者名簿'!$A:$E,3,0),"")</f>
        <v/>
      </c>
      <c r="D333" s="43"/>
      <c r="E333" s="43"/>
      <c r="F333" s="43"/>
      <c r="G333" s="48" t="str">
        <f t="shared" si="35"/>
        <v>//</v>
      </c>
      <c r="H333" s="51"/>
      <c r="I333" s="51"/>
      <c r="J333" s="54" t="str">
        <f t="shared" si="36"/>
        <v/>
      </c>
      <c r="K333" s="56"/>
      <c r="L333" s="43"/>
      <c r="N333" s="58" t="str">
        <f>IFERROR(VLOOKUP($A333,'②利用者名簿'!$A:$E,5,0),"")</f>
        <v/>
      </c>
      <c r="O333" s="59" t="str">
        <f>IFERROR(2*'①団体情報'!$B$5*'③入力シート'!J333,"")</f>
        <v/>
      </c>
      <c r="P333" s="59" t="str">
        <f>IFERROR(N333*'③入力シート'!J333,"")</f>
        <v/>
      </c>
      <c r="Q333" s="60" t="str">
        <f t="shared" si="37"/>
        <v>..</v>
      </c>
      <c r="R333" s="61" t="str">
        <f t="shared" si="38"/>
        <v/>
      </c>
      <c r="S333" s="61" t="str">
        <f t="shared" si="39"/>
        <v/>
      </c>
      <c r="T333" s="62" t="str">
        <f t="shared" si="40"/>
        <v/>
      </c>
      <c r="U333" s="58" t="str">
        <f t="shared" si="41"/>
        <v/>
      </c>
    </row>
    <row r="334" spans="1:21" ht="15.95" customHeight="1">
      <c r="A334" s="43"/>
      <c r="B334" s="46" t="str">
        <f>IFERROR(VLOOKUP($A334,'②利用者名簿'!$A:$E,2,0),"")</f>
        <v/>
      </c>
      <c r="C334" s="48" t="str">
        <f>IFERROR(VLOOKUP($A334,'②利用者名簿'!$A:$E,3,0),"")</f>
        <v/>
      </c>
      <c r="D334" s="43"/>
      <c r="E334" s="43"/>
      <c r="F334" s="43"/>
      <c r="G334" s="48" t="str">
        <f t="shared" si="35"/>
        <v>//</v>
      </c>
      <c r="H334" s="51"/>
      <c r="I334" s="51"/>
      <c r="J334" s="54" t="str">
        <f t="shared" si="36"/>
        <v/>
      </c>
      <c r="K334" s="56"/>
      <c r="L334" s="43"/>
      <c r="N334" s="58" t="str">
        <f>IFERROR(VLOOKUP($A334,'②利用者名簿'!$A:$E,5,0),"")</f>
        <v/>
      </c>
      <c r="O334" s="59" t="str">
        <f>IFERROR(2*'①団体情報'!$B$5*'③入力シート'!J334,"")</f>
        <v/>
      </c>
      <c r="P334" s="59" t="str">
        <f>IFERROR(N334*'③入力シート'!J334,"")</f>
        <v/>
      </c>
      <c r="Q334" s="60" t="str">
        <f t="shared" si="37"/>
        <v>..</v>
      </c>
      <c r="R334" s="61" t="str">
        <f t="shared" si="38"/>
        <v/>
      </c>
      <c r="S334" s="61" t="str">
        <f t="shared" si="39"/>
        <v/>
      </c>
      <c r="T334" s="62" t="str">
        <f t="shared" si="40"/>
        <v/>
      </c>
      <c r="U334" s="58" t="str">
        <f t="shared" si="41"/>
        <v/>
      </c>
    </row>
    <row r="335" spans="1:21" ht="15.95" customHeight="1">
      <c r="A335" s="43"/>
      <c r="B335" s="46" t="str">
        <f>IFERROR(VLOOKUP($A335,'②利用者名簿'!$A:$E,2,0),"")</f>
        <v/>
      </c>
      <c r="C335" s="48" t="str">
        <f>IFERROR(VLOOKUP($A335,'②利用者名簿'!$A:$E,3,0),"")</f>
        <v/>
      </c>
      <c r="D335" s="43"/>
      <c r="E335" s="43"/>
      <c r="F335" s="43"/>
      <c r="G335" s="48" t="str">
        <f t="shared" si="35"/>
        <v>//</v>
      </c>
      <c r="H335" s="51"/>
      <c r="I335" s="51"/>
      <c r="J335" s="54" t="str">
        <f t="shared" si="36"/>
        <v/>
      </c>
      <c r="K335" s="56"/>
      <c r="L335" s="43"/>
      <c r="N335" s="58" t="str">
        <f>IFERROR(VLOOKUP($A335,'②利用者名簿'!$A:$E,5,0),"")</f>
        <v/>
      </c>
      <c r="O335" s="59" t="str">
        <f>IFERROR(2*'①団体情報'!$B$5*'③入力シート'!J335,"")</f>
        <v/>
      </c>
      <c r="P335" s="59" t="str">
        <f>IFERROR(N335*'③入力シート'!J335,"")</f>
        <v/>
      </c>
      <c r="Q335" s="60" t="str">
        <f t="shared" si="37"/>
        <v>..</v>
      </c>
      <c r="R335" s="61" t="str">
        <f t="shared" si="38"/>
        <v/>
      </c>
      <c r="S335" s="61" t="str">
        <f t="shared" si="39"/>
        <v/>
      </c>
      <c r="T335" s="62" t="str">
        <f t="shared" si="40"/>
        <v/>
      </c>
      <c r="U335" s="58" t="str">
        <f t="shared" si="41"/>
        <v/>
      </c>
    </row>
    <row r="336" spans="1:21" ht="15.95" customHeight="1">
      <c r="A336" s="43"/>
      <c r="B336" s="46" t="str">
        <f>IFERROR(VLOOKUP($A336,'②利用者名簿'!$A:$E,2,0),"")</f>
        <v/>
      </c>
      <c r="C336" s="48" t="str">
        <f>IFERROR(VLOOKUP($A336,'②利用者名簿'!$A:$E,3,0),"")</f>
        <v/>
      </c>
      <c r="D336" s="43"/>
      <c r="E336" s="43"/>
      <c r="F336" s="43"/>
      <c r="G336" s="48" t="str">
        <f t="shared" si="35"/>
        <v>//</v>
      </c>
      <c r="H336" s="51"/>
      <c r="I336" s="51"/>
      <c r="J336" s="54" t="str">
        <f t="shared" si="36"/>
        <v/>
      </c>
      <c r="K336" s="56"/>
      <c r="L336" s="43"/>
      <c r="N336" s="58" t="str">
        <f>IFERROR(VLOOKUP($A336,'②利用者名簿'!$A:$E,5,0),"")</f>
        <v/>
      </c>
      <c r="O336" s="59" t="str">
        <f>IFERROR(2*'①団体情報'!$B$5*'③入力シート'!J336,"")</f>
        <v/>
      </c>
      <c r="P336" s="59" t="str">
        <f>IFERROR(N336*'③入力シート'!J336,"")</f>
        <v/>
      </c>
      <c r="Q336" s="60" t="str">
        <f t="shared" si="37"/>
        <v>..</v>
      </c>
      <c r="R336" s="61" t="str">
        <f t="shared" si="38"/>
        <v/>
      </c>
      <c r="S336" s="61" t="str">
        <f t="shared" si="39"/>
        <v/>
      </c>
      <c r="T336" s="62" t="str">
        <f t="shared" si="40"/>
        <v/>
      </c>
      <c r="U336" s="58" t="str">
        <f t="shared" si="41"/>
        <v/>
      </c>
    </row>
    <row r="337" spans="1:21" ht="15.95" customHeight="1">
      <c r="A337" s="43"/>
      <c r="B337" s="46" t="str">
        <f>IFERROR(VLOOKUP($A337,'②利用者名簿'!$A:$E,2,0),"")</f>
        <v/>
      </c>
      <c r="C337" s="48" t="str">
        <f>IFERROR(VLOOKUP($A337,'②利用者名簿'!$A:$E,3,0),"")</f>
        <v/>
      </c>
      <c r="D337" s="43"/>
      <c r="E337" s="43"/>
      <c r="F337" s="43"/>
      <c r="G337" s="48" t="str">
        <f t="shared" si="35"/>
        <v>//</v>
      </c>
      <c r="H337" s="51"/>
      <c r="I337" s="51"/>
      <c r="J337" s="54" t="str">
        <f t="shared" si="36"/>
        <v/>
      </c>
      <c r="K337" s="56"/>
      <c r="L337" s="43"/>
      <c r="N337" s="58" t="str">
        <f>IFERROR(VLOOKUP($A337,'②利用者名簿'!$A:$E,5,0),"")</f>
        <v/>
      </c>
      <c r="O337" s="59" t="str">
        <f>IFERROR(2*'①団体情報'!$B$5*'③入力シート'!J337,"")</f>
        <v/>
      </c>
      <c r="P337" s="59" t="str">
        <f>IFERROR(N337*'③入力シート'!J337,"")</f>
        <v/>
      </c>
      <c r="Q337" s="60" t="str">
        <f t="shared" si="37"/>
        <v>..</v>
      </c>
      <c r="R337" s="61" t="str">
        <f t="shared" si="38"/>
        <v/>
      </c>
      <c r="S337" s="61" t="str">
        <f t="shared" si="39"/>
        <v/>
      </c>
      <c r="T337" s="62" t="str">
        <f t="shared" si="40"/>
        <v/>
      </c>
      <c r="U337" s="58" t="str">
        <f t="shared" si="41"/>
        <v/>
      </c>
    </row>
    <row r="338" spans="1:21" ht="15.95" customHeight="1">
      <c r="A338" s="43"/>
      <c r="B338" s="46" t="str">
        <f>IFERROR(VLOOKUP($A338,'②利用者名簿'!$A:$E,2,0),"")</f>
        <v/>
      </c>
      <c r="C338" s="48" t="str">
        <f>IFERROR(VLOOKUP($A338,'②利用者名簿'!$A:$E,3,0),"")</f>
        <v/>
      </c>
      <c r="D338" s="43"/>
      <c r="E338" s="43"/>
      <c r="F338" s="43"/>
      <c r="G338" s="48" t="str">
        <f t="shared" si="35"/>
        <v>//</v>
      </c>
      <c r="H338" s="51"/>
      <c r="I338" s="51"/>
      <c r="J338" s="54" t="str">
        <f t="shared" si="36"/>
        <v/>
      </c>
      <c r="K338" s="56"/>
      <c r="L338" s="43"/>
      <c r="N338" s="58" t="str">
        <f>IFERROR(VLOOKUP($A338,'②利用者名簿'!$A:$E,5,0),"")</f>
        <v/>
      </c>
      <c r="O338" s="59" t="str">
        <f>IFERROR(2*'①団体情報'!$B$5*'③入力シート'!J338,"")</f>
        <v/>
      </c>
      <c r="P338" s="59" t="str">
        <f>IFERROR(N338*'③入力シート'!J338,"")</f>
        <v/>
      </c>
      <c r="Q338" s="60" t="str">
        <f t="shared" si="37"/>
        <v>..</v>
      </c>
      <c r="R338" s="61" t="str">
        <f t="shared" si="38"/>
        <v/>
      </c>
      <c r="S338" s="61" t="str">
        <f t="shared" si="39"/>
        <v/>
      </c>
      <c r="T338" s="62" t="str">
        <f t="shared" si="40"/>
        <v/>
      </c>
      <c r="U338" s="58" t="str">
        <f t="shared" si="41"/>
        <v/>
      </c>
    </row>
    <row r="339" spans="1:21" ht="15.95" customHeight="1">
      <c r="A339" s="43"/>
      <c r="B339" s="46" t="str">
        <f>IFERROR(VLOOKUP($A339,'②利用者名簿'!$A:$E,2,0),"")</f>
        <v/>
      </c>
      <c r="C339" s="48" t="str">
        <f>IFERROR(VLOOKUP($A339,'②利用者名簿'!$A:$E,3,0),"")</f>
        <v/>
      </c>
      <c r="D339" s="43"/>
      <c r="E339" s="43"/>
      <c r="F339" s="43"/>
      <c r="G339" s="48" t="str">
        <f t="shared" si="35"/>
        <v>//</v>
      </c>
      <c r="H339" s="51"/>
      <c r="I339" s="51"/>
      <c r="J339" s="54" t="str">
        <f t="shared" si="36"/>
        <v/>
      </c>
      <c r="K339" s="56"/>
      <c r="L339" s="43"/>
      <c r="N339" s="58" t="str">
        <f>IFERROR(VLOOKUP($A339,'②利用者名簿'!$A:$E,5,0),"")</f>
        <v/>
      </c>
      <c r="O339" s="59" t="str">
        <f>IFERROR(2*'①団体情報'!$B$5*'③入力シート'!J339,"")</f>
        <v/>
      </c>
      <c r="P339" s="59" t="str">
        <f>IFERROR(N339*'③入力シート'!J339,"")</f>
        <v/>
      </c>
      <c r="Q339" s="60" t="str">
        <f t="shared" si="37"/>
        <v>..</v>
      </c>
      <c r="R339" s="61" t="str">
        <f t="shared" si="38"/>
        <v/>
      </c>
      <c r="S339" s="61" t="str">
        <f t="shared" si="39"/>
        <v/>
      </c>
      <c r="T339" s="62" t="str">
        <f t="shared" si="40"/>
        <v/>
      </c>
      <c r="U339" s="58" t="str">
        <f t="shared" si="41"/>
        <v/>
      </c>
    </row>
    <row r="340" spans="1:21" ht="15.95" customHeight="1">
      <c r="A340" s="43"/>
      <c r="B340" s="46" t="str">
        <f>IFERROR(VLOOKUP($A340,'②利用者名簿'!$A:$E,2,0),"")</f>
        <v/>
      </c>
      <c r="C340" s="48" t="str">
        <f>IFERROR(VLOOKUP($A340,'②利用者名簿'!$A:$E,3,0),"")</f>
        <v/>
      </c>
      <c r="D340" s="43"/>
      <c r="E340" s="43"/>
      <c r="F340" s="43"/>
      <c r="G340" s="48" t="str">
        <f t="shared" si="35"/>
        <v>//</v>
      </c>
      <c r="H340" s="51"/>
      <c r="I340" s="51"/>
      <c r="J340" s="54" t="str">
        <f t="shared" si="36"/>
        <v/>
      </c>
      <c r="K340" s="56"/>
      <c r="L340" s="43"/>
      <c r="N340" s="58" t="str">
        <f>IFERROR(VLOOKUP($A340,'②利用者名簿'!$A:$E,5,0),"")</f>
        <v/>
      </c>
      <c r="O340" s="59" t="str">
        <f>IFERROR(2*'①団体情報'!$B$5*'③入力シート'!J340,"")</f>
        <v/>
      </c>
      <c r="P340" s="59" t="str">
        <f>IFERROR(N340*'③入力シート'!J340,"")</f>
        <v/>
      </c>
      <c r="Q340" s="60" t="str">
        <f t="shared" si="37"/>
        <v>..</v>
      </c>
      <c r="R340" s="61" t="str">
        <f t="shared" si="38"/>
        <v/>
      </c>
      <c r="S340" s="61" t="str">
        <f t="shared" si="39"/>
        <v/>
      </c>
      <c r="T340" s="62" t="str">
        <f t="shared" si="40"/>
        <v/>
      </c>
      <c r="U340" s="58" t="str">
        <f t="shared" si="41"/>
        <v/>
      </c>
    </row>
    <row r="341" spans="1:21" ht="15.95" customHeight="1">
      <c r="A341" s="43"/>
      <c r="B341" s="46" t="str">
        <f>IFERROR(VLOOKUP($A341,'②利用者名簿'!$A:$E,2,0),"")</f>
        <v/>
      </c>
      <c r="C341" s="48" t="str">
        <f>IFERROR(VLOOKUP($A341,'②利用者名簿'!$A:$E,3,0),"")</f>
        <v/>
      </c>
      <c r="D341" s="43"/>
      <c r="E341" s="43"/>
      <c r="F341" s="43"/>
      <c r="G341" s="48" t="str">
        <f t="shared" si="35"/>
        <v>//</v>
      </c>
      <c r="H341" s="51"/>
      <c r="I341" s="51"/>
      <c r="J341" s="54" t="str">
        <f t="shared" si="36"/>
        <v/>
      </c>
      <c r="K341" s="56"/>
      <c r="L341" s="43"/>
      <c r="N341" s="58" t="str">
        <f>IFERROR(VLOOKUP($A341,'②利用者名簿'!$A:$E,5,0),"")</f>
        <v/>
      </c>
      <c r="O341" s="59" t="str">
        <f>IFERROR(2*'①団体情報'!$B$5*'③入力シート'!J341,"")</f>
        <v/>
      </c>
      <c r="P341" s="59" t="str">
        <f>IFERROR(N341*'③入力シート'!J341,"")</f>
        <v/>
      </c>
      <c r="Q341" s="60" t="str">
        <f t="shared" si="37"/>
        <v>..</v>
      </c>
      <c r="R341" s="61" t="str">
        <f t="shared" si="38"/>
        <v/>
      </c>
      <c r="S341" s="61" t="str">
        <f t="shared" si="39"/>
        <v/>
      </c>
      <c r="T341" s="62" t="str">
        <f t="shared" si="40"/>
        <v/>
      </c>
      <c r="U341" s="58" t="str">
        <f t="shared" si="41"/>
        <v/>
      </c>
    </row>
    <row r="342" spans="1:21" ht="15.95" customHeight="1">
      <c r="A342" s="43"/>
      <c r="B342" s="46" t="str">
        <f>IFERROR(VLOOKUP($A342,'②利用者名簿'!$A:$E,2,0),"")</f>
        <v/>
      </c>
      <c r="C342" s="48" t="str">
        <f>IFERROR(VLOOKUP($A342,'②利用者名簿'!$A:$E,3,0),"")</f>
        <v/>
      </c>
      <c r="D342" s="43"/>
      <c r="E342" s="43"/>
      <c r="F342" s="43"/>
      <c r="G342" s="48" t="str">
        <f t="shared" si="35"/>
        <v>//</v>
      </c>
      <c r="H342" s="51"/>
      <c r="I342" s="51"/>
      <c r="J342" s="54" t="str">
        <f t="shared" si="36"/>
        <v/>
      </c>
      <c r="K342" s="56"/>
      <c r="L342" s="43"/>
      <c r="N342" s="58" t="str">
        <f>IFERROR(VLOOKUP($A342,'②利用者名簿'!$A:$E,5,0),"")</f>
        <v/>
      </c>
      <c r="O342" s="59" t="str">
        <f>IFERROR(2*'①団体情報'!$B$5*'③入力シート'!J342,"")</f>
        <v/>
      </c>
      <c r="P342" s="59" t="str">
        <f>IFERROR(N342*'③入力シート'!J342,"")</f>
        <v/>
      </c>
      <c r="Q342" s="60" t="str">
        <f t="shared" si="37"/>
        <v>..</v>
      </c>
      <c r="R342" s="61" t="str">
        <f t="shared" si="38"/>
        <v/>
      </c>
      <c r="S342" s="61" t="str">
        <f t="shared" si="39"/>
        <v/>
      </c>
      <c r="T342" s="62" t="str">
        <f t="shared" si="40"/>
        <v/>
      </c>
      <c r="U342" s="58" t="str">
        <f t="shared" si="41"/>
        <v/>
      </c>
    </row>
    <row r="343" spans="1:21" ht="15.95" customHeight="1">
      <c r="A343" s="43"/>
      <c r="B343" s="46" t="str">
        <f>IFERROR(VLOOKUP($A343,'②利用者名簿'!$A:$E,2,0),"")</f>
        <v/>
      </c>
      <c r="C343" s="48" t="str">
        <f>IFERROR(VLOOKUP($A343,'②利用者名簿'!$A:$E,3,0),"")</f>
        <v/>
      </c>
      <c r="D343" s="43"/>
      <c r="E343" s="43"/>
      <c r="F343" s="43"/>
      <c r="G343" s="48" t="str">
        <f t="shared" si="35"/>
        <v>//</v>
      </c>
      <c r="H343" s="51"/>
      <c r="I343" s="51"/>
      <c r="J343" s="54" t="str">
        <f t="shared" si="36"/>
        <v/>
      </c>
      <c r="K343" s="56"/>
      <c r="L343" s="43"/>
      <c r="N343" s="58" t="str">
        <f>IFERROR(VLOOKUP($A343,'②利用者名簿'!$A:$E,5,0),"")</f>
        <v/>
      </c>
      <c r="O343" s="59" t="str">
        <f>IFERROR(2*'①団体情報'!$B$5*'③入力シート'!J343,"")</f>
        <v/>
      </c>
      <c r="P343" s="59" t="str">
        <f>IFERROR(N343*'③入力シート'!J343,"")</f>
        <v/>
      </c>
      <c r="Q343" s="60" t="str">
        <f t="shared" si="37"/>
        <v>..</v>
      </c>
      <c r="R343" s="61" t="str">
        <f t="shared" si="38"/>
        <v/>
      </c>
      <c r="S343" s="61" t="str">
        <f t="shared" si="39"/>
        <v/>
      </c>
      <c r="T343" s="62" t="str">
        <f t="shared" si="40"/>
        <v/>
      </c>
      <c r="U343" s="58" t="str">
        <f t="shared" si="41"/>
        <v/>
      </c>
    </row>
    <row r="344" spans="1:21" ht="15.95" customHeight="1">
      <c r="A344" s="43"/>
      <c r="B344" s="46" t="str">
        <f>IFERROR(VLOOKUP($A344,'②利用者名簿'!$A:$E,2,0),"")</f>
        <v/>
      </c>
      <c r="C344" s="48" t="str">
        <f>IFERROR(VLOOKUP($A344,'②利用者名簿'!$A:$E,3,0),"")</f>
        <v/>
      </c>
      <c r="D344" s="43"/>
      <c r="E344" s="43"/>
      <c r="F344" s="43"/>
      <c r="G344" s="48" t="str">
        <f t="shared" si="35"/>
        <v>//</v>
      </c>
      <c r="H344" s="51"/>
      <c r="I344" s="51"/>
      <c r="J344" s="54" t="str">
        <f t="shared" si="36"/>
        <v/>
      </c>
      <c r="K344" s="56"/>
      <c r="L344" s="43"/>
      <c r="N344" s="58" t="str">
        <f>IFERROR(VLOOKUP($A344,'②利用者名簿'!$A:$E,5,0),"")</f>
        <v/>
      </c>
      <c r="O344" s="59" t="str">
        <f>IFERROR(2*'①団体情報'!$B$5*'③入力シート'!J344,"")</f>
        <v/>
      </c>
      <c r="P344" s="59" t="str">
        <f>IFERROR(N344*'③入力シート'!J344,"")</f>
        <v/>
      </c>
      <c r="Q344" s="60" t="str">
        <f t="shared" si="37"/>
        <v>..</v>
      </c>
      <c r="R344" s="61" t="str">
        <f t="shared" si="38"/>
        <v/>
      </c>
      <c r="S344" s="61" t="str">
        <f t="shared" si="39"/>
        <v/>
      </c>
      <c r="T344" s="62" t="str">
        <f t="shared" si="40"/>
        <v/>
      </c>
      <c r="U344" s="58" t="str">
        <f t="shared" si="41"/>
        <v/>
      </c>
    </row>
    <row r="345" spans="1:21" ht="15.95" customHeight="1">
      <c r="A345" s="43"/>
      <c r="B345" s="46" t="str">
        <f>IFERROR(VLOOKUP($A345,'②利用者名簿'!$A:$E,2,0),"")</f>
        <v/>
      </c>
      <c r="C345" s="48" t="str">
        <f>IFERROR(VLOOKUP($A345,'②利用者名簿'!$A:$E,3,0),"")</f>
        <v/>
      </c>
      <c r="D345" s="43"/>
      <c r="E345" s="43"/>
      <c r="F345" s="43"/>
      <c r="G345" s="48" t="str">
        <f t="shared" si="35"/>
        <v>//</v>
      </c>
      <c r="H345" s="51"/>
      <c r="I345" s="51"/>
      <c r="J345" s="54" t="str">
        <f t="shared" si="36"/>
        <v/>
      </c>
      <c r="K345" s="56"/>
      <c r="L345" s="43"/>
      <c r="N345" s="58" t="str">
        <f>IFERROR(VLOOKUP($A345,'②利用者名簿'!$A:$E,5,0),"")</f>
        <v/>
      </c>
      <c r="O345" s="59" t="str">
        <f>IFERROR(2*'①団体情報'!$B$5*'③入力シート'!J345,"")</f>
        <v/>
      </c>
      <c r="P345" s="59" t="str">
        <f>IFERROR(N345*'③入力シート'!J345,"")</f>
        <v/>
      </c>
      <c r="Q345" s="60" t="str">
        <f t="shared" si="37"/>
        <v>..</v>
      </c>
      <c r="R345" s="61" t="str">
        <f t="shared" si="38"/>
        <v/>
      </c>
      <c r="S345" s="61" t="str">
        <f t="shared" si="39"/>
        <v/>
      </c>
      <c r="T345" s="62" t="str">
        <f t="shared" si="40"/>
        <v/>
      </c>
      <c r="U345" s="58" t="str">
        <f t="shared" si="41"/>
        <v/>
      </c>
    </row>
    <row r="346" spans="1:21" ht="15.95" customHeight="1">
      <c r="A346" s="43"/>
      <c r="B346" s="46" t="str">
        <f>IFERROR(VLOOKUP($A346,'②利用者名簿'!$A:$E,2,0),"")</f>
        <v/>
      </c>
      <c r="C346" s="48" t="str">
        <f>IFERROR(VLOOKUP($A346,'②利用者名簿'!$A:$E,3,0),"")</f>
        <v/>
      </c>
      <c r="D346" s="43"/>
      <c r="E346" s="43"/>
      <c r="F346" s="43"/>
      <c r="G346" s="48" t="str">
        <f t="shared" si="35"/>
        <v>//</v>
      </c>
      <c r="H346" s="51"/>
      <c r="I346" s="51"/>
      <c r="J346" s="54" t="str">
        <f t="shared" si="36"/>
        <v/>
      </c>
      <c r="K346" s="56"/>
      <c r="L346" s="43"/>
      <c r="N346" s="58" t="str">
        <f>IFERROR(VLOOKUP($A346,'②利用者名簿'!$A:$E,5,0),"")</f>
        <v/>
      </c>
      <c r="O346" s="59" t="str">
        <f>IFERROR(2*'①団体情報'!$B$5*'③入力シート'!J346,"")</f>
        <v/>
      </c>
      <c r="P346" s="59" t="str">
        <f>IFERROR(N346*'③入力シート'!J346,"")</f>
        <v/>
      </c>
      <c r="Q346" s="60" t="str">
        <f t="shared" si="37"/>
        <v>..</v>
      </c>
      <c r="R346" s="61" t="str">
        <f t="shared" si="38"/>
        <v/>
      </c>
      <c r="S346" s="61" t="str">
        <f t="shared" si="39"/>
        <v/>
      </c>
      <c r="T346" s="62" t="str">
        <f t="shared" si="40"/>
        <v/>
      </c>
      <c r="U346" s="58" t="str">
        <f t="shared" si="41"/>
        <v/>
      </c>
    </row>
    <row r="347" spans="1:21" ht="15.95" customHeight="1">
      <c r="A347" s="43"/>
      <c r="B347" s="46" t="str">
        <f>IFERROR(VLOOKUP($A347,'②利用者名簿'!$A:$E,2,0),"")</f>
        <v/>
      </c>
      <c r="C347" s="48" t="str">
        <f>IFERROR(VLOOKUP($A347,'②利用者名簿'!$A:$E,3,0),"")</f>
        <v/>
      </c>
      <c r="D347" s="43"/>
      <c r="E347" s="43"/>
      <c r="F347" s="43"/>
      <c r="G347" s="48" t="str">
        <f t="shared" si="35"/>
        <v>//</v>
      </c>
      <c r="H347" s="51"/>
      <c r="I347" s="51"/>
      <c r="J347" s="54" t="str">
        <f t="shared" si="36"/>
        <v/>
      </c>
      <c r="K347" s="56"/>
      <c r="L347" s="43"/>
      <c r="N347" s="58" t="str">
        <f>IFERROR(VLOOKUP($A347,'②利用者名簿'!$A:$E,5,0),"")</f>
        <v/>
      </c>
      <c r="O347" s="59" t="str">
        <f>IFERROR(2*'①団体情報'!$B$5*'③入力シート'!J347,"")</f>
        <v/>
      </c>
      <c r="P347" s="59" t="str">
        <f>IFERROR(N347*'③入力シート'!J347,"")</f>
        <v/>
      </c>
      <c r="Q347" s="60" t="str">
        <f t="shared" si="37"/>
        <v>..</v>
      </c>
      <c r="R347" s="61" t="str">
        <f t="shared" si="38"/>
        <v/>
      </c>
      <c r="S347" s="61" t="str">
        <f t="shared" si="39"/>
        <v/>
      </c>
      <c r="T347" s="62" t="str">
        <f t="shared" si="40"/>
        <v/>
      </c>
      <c r="U347" s="58" t="str">
        <f t="shared" si="41"/>
        <v/>
      </c>
    </row>
    <row r="348" spans="1:21" ht="15.95" customHeight="1">
      <c r="A348" s="43"/>
      <c r="B348" s="46" t="str">
        <f>IFERROR(VLOOKUP($A348,'②利用者名簿'!$A:$E,2,0),"")</f>
        <v/>
      </c>
      <c r="C348" s="48" t="str">
        <f>IFERROR(VLOOKUP($A348,'②利用者名簿'!$A:$E,3,0),"")</f>
        <v/>
      </c>
      <c r="D348" s="43"/>
      <c r="E348" s="43"/>
      <c r="F348" s="43"/>
      <c r="G348" s="48" t="str">
        <f t="shared" si="35"/>
        <v>//</v>
      </c>
      <c r="H348" s="51"/>
      <c r="I348" s="51"/>
      <c r="J348" s="54" t="str">
        <f t="shared" si="36"/>
        <v/>
      </c>
      <c r="K348" s="56"/>
      <c r="L348" s="43"/>
      <c r="N348" s="58" t="str">
        <f>IFERROR(VLOOKUP($A348,'②利用者名簿'!$A:$E,5,0),"")</f>
        <v/>
      </c>
      <c r="O348" s="59" t="str">
        <f>IFERROR(2*'①団体情報'!$B$5*'③入力シート'!J348,"")</f>
        <v/>
      </c>
      <c r="P348" s="59" t="str">
        <f>IFERROR(N348*'③入力シート'!J348,"")</f>
        <v/>
      </c>
      <c r="Q348" s="60" t="str">
        <f t="shared" si="37"/>
        <v>..</v>
      </c>
      <c r="R348" s="61" t="str">
        <f t="shared" si="38"/>
        <v/>
      </c>
      <c r="S348" s="61" t="str">
        <f t="shared" si="39"/>
        <v/>
      </c>
      <c r="T348" s="62" t="str">
        <f t="shared" si="40"/>
        <v/>
      </c>
      <c r="U348" s="58" t="str">
        <f t="shared" si="41"/>
        <v/>
      </c>
    </row>
    <row r="349" spans="1:21" ht="15.95" customHeight="1">
      <c r="A349" s="43"/>
      <c r="B349" s="46" t="str">
        <f>IFERROR(VLOOKUP($A349,'②利用者名簿'!$A:$E,2,0),"")</f>
        <v/>
      </c>
      <c r="C349" s="48" t="str">
        <f>IFERROR(VLOOKUP($A349,'②利用者名簿'!$A:$E,3,0),"")</f>
        <v/>
      </c>
      <c r="D349" s="43"/>
      <c r="E349" s="43"/>
      <c r="F349" s="43"/>
      <c r="G349" s="48" t="str">
        <f t="shared" si="35"/>
        <v>//</v>
      </c>
      <c r="H349" s="51"/>
      <c r="I349" s="51"/>
      <c r="J349" s="54" t="str">
        <f t="shared" si="36"/>
        <v/>
      </c>
      <c r="K349" s="56"/>
      <c r="L349" s="43"/>
      <c r="N349" s="58" t="str">
        <f>IFERROR(VLOOKUP($A349,'②利用者名簿'!$A:$E,5,0),"")</f>
        <v/>
      </c>
      <c r="O349" s="59" t="str">
        <f>IFERROR(2*'①団体情報'!$B$5*'③入力シート'!J349,"")</f>
        <v/>
      </c>
      <c r="P349" s="59" t="str">
        <f>IFERROR(N349*'③入力シート'!J349,"")</f>
        <v/>
      </c>
      <c r="Q349" s="60" t="str">
        <f t="shared" si="37"/>
        <v>..</v>
      </c>
      <c r="R349" s="61" t="str">
        <f t="shared" si="38"/>
        <v/>
      </c>
      <c r="S349" s="61" t="str">
        <f t="shared" si="39"/>
        <v/>
      </c>
      <c r="T349" s="62" t="str">
        <f t="shared" si="40"/>
        <v/>
      </c>
      <c r="U349" s="58" t="str">
        <f t="shared" si="41"/>
        <v/>
      </c>
    </row>
    <row r="350" spans="1:21" ht="15.95" customHeight="1">
      <c r="A350" s="43"/>
      <c r="B350" s="46" t="str">
        <f>IFERROR(VLOOKUP($A350,'②利用者名簿'!$A:$E,2,0),"")</f>
        <v/>
      </c>
      <c r="C350" s="48" t="str">
        <f>IFERROR(VLOOKUP($A350,'②利用者名簿'!$A:$E,3,0),"")</f>
        <v/>
      </c>
      <c r="D350" s="43"/>
      <c r="E350" s="43"/>
      <c r="F350" s="43"/>
      <c r="G350" s="48" t="str">
        <f t="shared" si="35"/>
        <v>//</v>
      </c>
      <c r="H350" s="51"/>
      <c r="I350" s="51"/>
      <c r="J350" s="54" t="str">
        <f t="shared" si="36"/>
        <v/>
      </c>
      <c r="K350" s="56"/>
      <c r="L350" s="43"/>
      <c r="N350" s="58" t="str">
        <f>IFERROR(VLOOKUP($A350,'②利用者名簿'!$A:$E,5,0),"")</f>
        <v/>
      </c>
      <c r="O350" s="59" t="str">
        <f>IFERROR(2*'①団体情報'!$B$5*'③入力シート'!J350,"")</f>
        <v/>
      </c>
      <c r="P350" s="59" t="str">
        <f>IFERROR(N350*'③入力シート'!J350,"")</f>
        <v/>
      </c>
      <c r="Q350" s="60" t="str">
        <f t="shared" si="37"/>
        <v>..</v>
      </c>
      <c r="R350" s="61" t="str">
        <f t="shared" si="38"/>
        <v/>
      </c>
      <c r="S350" s="61" t="str">
        <f t="shared" si="39"/>
        <v/>
      </c>
      <c r="T350" s="62" t="str">
        <f t="shared" si="40"/>
        <v/>
      </c>
      <c r="U350" s="58" t="str">
        <f t="shared" si="41"/>
        <v/>
      </c>
    </row>
    <row r="351" spans="1:21" ht="15.95" customHeight="1">
      <c r="A351" s="43"/>
      <c r="B351" s="46" t="str">
        <f>IFERROR(VLOOKUP($A351,'②利用者名簿'!$A:$E,2,0),"")</f>
        <v/>
      </c>
      <c r="C351" s="48" t="str">
        <f>IFERROR(VLOOKUP($A351,'②利用者名簿'!$A:$E,3,0),"")</f>
        <v/>
      </c>
      <c r="D351" s="43"/>
      <c r="E351" s="43"/>
      <c r="F351" s="43"/>
      <c r="G351" s="48" t="str">
        <f t="shared" si="35"/>
        <v>//</v>
      </c>
      <c r="H351" s="51"/>
      <c r="I351" s="51"/>
      <c r="J351" s="54" t="str">
        <f t="shared" si="36"/>
        <v/>
      </c>
      <c r="K351" s="56"/>
      <c r="L351" s="43"/>
      <c r="N351" s="58" t="str">
        <f>IFERROR(VLOOKUP($A351,'②利用者名簿'!$A:$E,5,0),"")</f>
        <v/>
      </c>
      <c r="O351" s="59" t="str">
        <f>IFERROR(2*'①団体情報'!$B$5*'③入力シート'!J351,"")</f>
        <v/>
      </c>
      <c r="P351" s="59" t="str">
        <f>IFERROR(N351*'③入力シート'!J351,"")</f>
        <v/>
      </c>
      <c r="Q351" s="60" t="str">
        <f t="shared" si="37"/>
        <v>..</v>
      </c>
      <c r="R351" s="61" t="str">
        <f t="shared" si="38"/>
        <v/>
      </c>
      <c r="S351" s="61" t="str">
        <f t="shared" si="39"/>
        <v/>
      </c>
      <c r="T351" s="62" t="str">
        <f t="shared" si="40"/>
        <v/>
      </c>
      <c r="U351" s="58" t="str">
        <f t="shared" si="41"/>
        <v/>
      </c>
    </row>
    <row r="352" spans="1:21" ht="15.95" customHeight="1">
      <c r="A352" s="43"/>
      <c r="B352" s="46" t="str">
        <f>IFERROR(VLOOKUP($A352,'②利用者名簿'!$A:$E,2,0),"")</f>
        <v/>
      </c>
      <c r="C352" s="48" t="str">
        <f>IFERROR(VLOOKUP($A352,'②利用者名簿'!$A:$E,3,0),"")</f>
        <v/>
      </c>
      <c r="D352" s="43"/>
      <c r="E352" s="43"/>
      <c r="F352" s="43"/>
      <c r="G352" s="48" t="str">
        <f t="shared" si="35"/>
        <v>//</v>
      </c>
      <c r="H352" s="51"/>
      <c r="I352" s="51"/>
      <c r="J352" s="54" t="str">
        <f t="shared" si="36"/>
        <v/>
      </c>
      <c r="K352" s="56"/>
      <c r="L352" s="43"/>
      <c r="N352" s="58" t="str">
        <f>IFERROR(VLOOKUP($A352,'②利用者名簿'!$A:$E,5,0),"")</f>
        <v/>
      </c>
      <c r="O352" s="59" t="str">
        <f>IFERROR(2*'①団体情報'!$B$5*'③入力シート'!J352,"")</f>
        <v/>
      </c>
      <c r="P352" s="59" t="str">
        <f>IFERROR(N352*'③入力シート'!J352,"")</f>
        <v/>
      </c>
      <c r="Q352" s="60" t="str">
        <f t="shared" si="37"/>
        <v>..</v>
      </c>
      <c r="R352" s="61" t="str">
        <f t="shared" si="38"/>
        <v/>
      </c>
      <c r="S352" s="61" t="str">
        <f t="shared" si="39"/>
        <v/>
      </c>
      <c r="T352" s="62" t="str">
        <f t="shared" si="40"/>
        <v/>
      </c>
      <c r="U352" s="58" t="str">
        <f t="shared" si="41"/>
        <v/>
      </c>
    </row>
    <row r="353" spans="1:21" ht="15.95" customHeight="1">
      <c r="A353" s="43"/>
      <c r="B353" s="46" t="str">
        <f>IFERROR(VLOOKUP($A353,'②利用者名簿'!$A:$E,2,0),"")</f>
        <v/>
      </c>
      <c r="C353" s="48" t="str">
        <f>IFERROR(VLOOKUP($A353,'②利用者名簿'!$A:$E,3,0),"")</f>
        <v/>
      </c>
      <c r="D353" s="43"/>
      <c r="E353" s="43"/>
      <c r="F353" s="43"/>
      <c r="G353" s="48" t="str">
        <f t="shared" si="35"/>
        <v>//</v>
      </c>
      <c r="H353" s="51"/>
      <c r="I353" s="51"/>
      <c r="J353" s="54" t="str">
        <f t="shared" si="36"/>
        <v/>
      </c>
      <c r="K353" s="56"/>
      <c r="L353" s="43"/>
      <c r="N353" s="58" t="str">
        <f>IFERROR(VLOOKUP($A353,'②利用者名簿'!$A:$E,5,0),"")</f>
        <v/>
      </c>
      <c r="O353" s="59" t="str">
        <f>IFERROR(2*'①団体情報'!$B$5*'③入力シート'!J353,"")</f>
        <v/>
      </c>
      <c r="P353" s="59" t="str">
        <f>IFERROR(N353*'③入力シート'!J353,"")</f>
        <v/>
      </c>
      <c r="Q353" s="60" t="str">
        <f t="shared" si="37"/>
        <v>..</v>
      </c>
      <c r="R353" s="61" t="str">
        <f t="shared" si="38"/>
        <v/>
      </c>
      <c r="S353" s="61" t="str">
        <f t="shared" si="39"/>
        <v/>
      </c>
      <c r="T353" s="62" t="str">
        <f t="shared" si="40"/>
        <v/>
      </c>
      <c r="U353" s="58" t="str">
        <f t="shared" si="41"/>
        <v/>
      </c>
    </row>
    <row r="354" spans="1:21" ht="15.95" customHeight="1">
      <c r="A354" s="43"/>
      <c r="B354" s="46" t="str">
        <f>IFERROR(VLOOKUP($A354,'②利用者名簿'!$A:$E,2,0),"")</f>
        <v/>
      </c>
      <c r="C354" s="48" t="str">
        <f>IFERROR(VLOOKUP($A354,'②利用者名簿'!$A:$E,3,0),"")</f>
        <v/>
      </c>
      <c r="D354" s="43"/>
      <c r="E354" s="43"/>
      <c r="F354" s="43"/>
      <c r="G354" s="48" t="str">
        <f t="shared" si="35"/>
        <v>//</v>
      </c>
      <c r="H354" s="51"/>
      <c r="I354" s="51"/>
      <c r="J354" s="54" t="str">
        <f t="shared" si="36"/>
        <v/>
      </c>
      <c r="K354" s="56"/>
      <c r="L354" s="43"/>
      <c r="N354" s="58" t="str">
        <f>IFERROR(VLOOKUP($A354,'②利用者名簿'!$A:$E,5,0),"")</f>
        <v/>
      </c>
      <c r="O354" s="59" t="str">
        <f>IFERROR(2*'①団体情報'!$B$5*'③入力シート'!J354,"")</f>
        <v/>
      </c>
      <c r="P354" s="59" t="str">
        <f>IFERROR(N354*'③入力シート'!J354,"")</f>
        <v/>
      </c>
      <c r="Q354" s="60" t="str">
        <f t="shared" si="37"/>
        <v>..</v>
      </c>
      <c r="R354" s="61" t="str">
        <f t="shared" si="38"/>
        <v/>
      </c>
      <c r="S354" s="61" t="str">
        <f t="shared" si="39"/>
        <v/>
      </c>
      <c r="T354" s="62" t="str">
        <f t="shared" si="40"/>
        <v/>
      </c>
      <c r="U354" s="58" t="str">
        <f t="shared" si="41"/>
        <v/>
      </c>
    </row>
    <row r="355" spans="1:21" ht="15.95" customHeight="1">
      <c r="A355" s="43"/>
      <c r="B355" s="46" t="str">
        <f>IFERROR(VLOOKUP($A355,'②利用者名簿'!$A:$E,2,0),"")</f>
        <v/>
      </c>
      <c r="C355" s="48" t="str">
        <f>IFERROR(VLOOKUP($A355,'②利用者名簿'!$A:$E,3,0),"")</f>
        <v/>
      </c>
      <c r="D355" s="43"/>
      <c r="E355" s="43"/>
      <c r="F355" s="43"/>
      <c r="G355" s="48" t="str">
        <f t="shared" si="35"/>
        <v>//</v>
      </c>
      <c r="H355" s="51"/>
      <c r="I355" s="51"/>
      <c r="J355" s="54" t="str">
        <f t="shared" si="36"/>
        <v/>
      </c>
      <c r="K355" s="56"/>
      <c r="L355" s="43"/>
      <c r="N355" s="58" t="str">
        <f>IFERROR(VLOOKUP($A355,'②利用者名簿'!$A:$E,5,0),"")</f>
        <v/>
      </c>
      <c r="O355" s="59" t="str">
        <f>IFERROR(2*'①団体情報'!$B$5*'③入力シート'!J355,"")</f>
        <v/>
      </c>
      <c r="P355" s="59" t="str">
        <f>IFERROR(N355*'③入力シート'!J355,"")</f>
        <v/>
      </c>
      <c r="Q355" s="60" t="str">
        <f t="shared" si="37"/>
        <v>..</v>
      </c>
      <c r="R355" s="61" t="str">
        <f t="shared" si="38"/>
        <v/>
      </c>
      <c r="S355" s="61" t="str">
        <f t="shared" si="39"/>
        <v/>
      </c>
      <c r="T355" s="62" t="str">
        <f t="shared" si="40"/>
        <v/>
      </c>
      <c r="U355" s="58" t="str">
        <f t="shared" si="41"/>
        <v/>
      </c>
    </row>
    <row r="356" spans="1:21" ht="15.95" customHeight="1">
      <c r="A356" s="43"/>
      <c r="B356" s="46" t="str">
        <f>IFERROR(VLOOKUP($A356,'②利用者名簿'!$A:$E,2,0),"")</f>
        <v/>
      </c>
      <c r="C356" s="48" t="str">
        <f>IFERROR(VLOOKUP($A356,'②利用者名簿'!$A:$E,3,0),"")</f>
        <v/>
      </c>
      <c r="D356" s="43"/>
      <c r="E356" s="43"/>
      <c r="F356" s="43"/>
      <c r="G356" s="48" t="str">
        <f t="shared" si="35"/>
        <v>//</v>
      </c>
      <c r="H356" s="51"/>
      <c r="I356" s="51"/>
      <c r="J356" s="54" t="str">
        <f t="shared" si="36"/>
        <v/>
      </c>
      <c r="K356" s="56"/>
      <c r="L356" s="43"/>
      <c r="N356" s="58" t="str">
        <f>IFERROR(VLOOKUP($A356,'②利用者名簿'!$A:$E,5,0),"")</f>
        <v/>
      </c>
      <c r="O356" s="59" t="str">
        <f>IFERROR(2*'①団体情報'!$B$5*'③入力シート'!J356,"")</f>
        <v/>
      </c>
      <c r="P356" s="59" t="str">
        <f>IFERROR(N356*'③入力シート'!J356,"")</f>
        <v/>
      </c>
      <c r="Q356" s="60" t="str">
        <f t="shared" si="37"/>
        <v>..</v>
      </c>
      <c r="R356" s="61" t="str">
        <f t="shared" si="38"/>
        <v/>
      </c>
      <c r="S356" s="61" t="str">
        <f t="shared" si="39"/>
        <v/>
      </c>
      <c r="T356" s="62" t="str">
        <f t="shared" si="40"/>
        <v/>
      </c>
      <c r="U356" s="58" t="str">
        <f t="shared" si="41"/>
        <v/>
      </c>
    </row>
    <row r="357" spans="1:21" ht="15.95" customHeight="1">
      <c r="A357" s="43"/>
      <c r="B357" s="46" t="str">
        <f>IFERROR(VLOOKUP($A357,'②利用者名簿'!$A:$E,2,0),"")</f>
        <v/>
      </c>
      <c r="C357" s="48" t="str">
        <f>IFERROR(VLOOKUP($A357,'②利用者名簿'!$A:$E,3,0),"")</f>
        <v/>
      </c>
      <c r="D357" s="43"/>
      <c r="E357" s="43"/>
      <c r="F357" s="43"/>
      <c r="G357" s="48" t="str">
        <f t="shared" si="35"/>
        <v>//</v>
      </c>
      <c r="H357" s="51"/>
      <c r="I357" s="51"/>
      <c r="J357" s="54" t="str">
        <f t="shared" si="36"/>
        <v/>
      </c>
      <c r="K357" s="56"/>
      <c r="L357" s="43"/>
      <c r="N357" s="58" t="str">
        <f>IFERROR(VLOOKUP($A357,'②利用者名簿'!$A:$E,5,0),"")</f>
        <v/>
      </c>
      <c r="O357" s="59" t="str">
        <f>IFERROR(2*'①団体情報'!$B$5*'③入力シート'!J357,"")</f>
        <v/>
      </c>
      <c r="P357" s="59" t="str">
        <f>IFERROR(N357*'③入力シート'!J357,"")</f>
        <v/>
      </c>
      <c r="Q357" s="60" t="str">
        <f t="shared" si="37"/>
        <v>..</v>
      </c>
      <c r="R357" s="61" t="str">
        <f t="shared" si="38"/>
        <v/>
      </c>
      <c r="S357" s="61" t="str">
        <f t="shared" si="39"/>
        <v/>
      </c>
      <c r="T357" s="62" t="str">
        <f t="shared" si="40"/>
        <v/>
      </c>
      <c r="U357" s="58" t="str">
        <f t="shared" si="41"/>
        <v/>
      </c>
    </row>
    <row r="358" spans="1:21" ht="15.95" customHeight="1">
      <c r="A358" s="43"/>
      <c r="B358" s="46" t="str">
        <f>IFERROR(VLOOKUP($A358,'②利用者名簿'!$A:$E,2,0),"")</f>
        <v/>
      </c>
      <c r="C358" s="48" t="str">
        <f>IFERROR(VLOOKUP($A358,'②利用者名簿'!$A:$E,3,0),"")</f>
        <v/>
      </c>
      <c r="D358" s="43"/>
      <c r="E358" s="43"/>
      <c r="F358" s="43"/>
      <c r="G358" s="48" t="str">
        <f t="shared" si="35"/>
        <v>//</v>
      </c>
      <c r="H358" s="51"/>
      <c r="I358" s="51"/>
      <c r="J358" s="54" t="str">
        <f t="shared" si="36"/>
        <v/>
      </c>
      <c r="K358" s="56"/>
      <c r="L358" s="43"/>
      <c r="N358" s="58" t="str">
        <f>IFERROR(VLOOKUP($A358,'②利用者名簿'!$A:$E,5,0),"")</f>
        <v/>
      </c>
      <c r="O358" s="59" t="str">
        <f>IFERROR(2*'①団体情報'!$B$5*'③入力シート'!J358,"")</f>
        <v/>
      </c>
      <c r="P358" s="59" t="str">
        <f>IFERROR(N358*'③入力シート'!J358,"")</f>
        <v/>
      </c>
      <c r="Q358" s="60" t="str">
        <f t="shared" si="37"/>
        <v>..</v>
      </c>
      <c r="R358" s="61" t="str">
        <f t="shared" si="38"/>
        <v/>
      </c>
      <c r="S358" s="61" t="str">
        <f t="shared" si="39"/>
        <v/>
      </c>
      <c r="T358" s="62" t="str">
        <f t="shared" si="40"/>
        <v/>
      </c>
      <c r="U358" s="58" t="str">
        <f t="shared" si="41"/>
        <v/>
      </c>
    </row>
    <row r="359" spans="1:21" ht="15.95" customHeight="1">
      <c r="A359" s="43"/>
      <c r="B359" s="46" t="str">
        <f>IFERROR(VLOOKUP($A359,'②利用者名簿'!$A:$E,2,0),"")</f>
        <v/>
      </c>
      <c r="C359" s="48" t="str">
        <f>IFERROR(VLOOKUP($A359,'②利用者名簿'!$A:$E,3,0),"")</f>
        <v/>
      </c>
      <c r="D359" s="43"/>
      <c r="E359" s="43"/>
      <c r="F359" s="43"/>
      <c r="G359" s="48" t="str">
        <f t="shared" si="35"/>
        <v>//</v>
      </c>
      <c r="H359" s="51"/>
      <c r="I359" s="51"/>
      <c r="J359" s="54" t="str">
        <f t="shared" si="36"/>
        <v/>
      </c>
      <c r="K359" s="56"/>
      <c r="L359" s="43"/>
      <c r="N359" s="58" t="str">
        <f>IFERROR(VLOOKUP($A359,'②利用者名簿'!$A:$E,5,0),"")</f>
        <v/>
      </c>
      <c r="O359" s="59" t="str">
        <f>IFERROR(2*'①団体情報'!$B$5*'③入力シート'!J359,"")</f>
        <v/>
      </c>
      <c r="P359" s="59" t="str">
        <f>IFERROR(N359*'③入力シート'!J359,"")</f>
        <v/>
      </c>
      <c r="Q359" s="60" t="str">
        <f t="shared" si="37"/>
        <v>..</v>
      </c>
      <c r="R359" s="61" t="str">
        <f t="shared" si="38"/>
        <v/>
      </c>
      <c r="S359" s="61" t="str">
        <f t="shared" si="39"/>
        <v/>
      </c>
      <c r="T359" s="62" t="str">
        <f t="shared" si="40"/>
        <v/>
      </c>
      <c r="U359" s="58" t="str">
        <f t="shared" si="41"/>
        <v/>
      </c>
    </row>
    <row r="360" spans="1:21" ht="15.95" customHeight="1">
      <c r="A360" s="43"/>
      <c r="B360" s="46" t="str">
        <f>IFERROR(VLOOKUP($A360,'②利用者名簿'!$A:$E,2,0),"")</f>
        <v/>
      </c>
      <c r="C360" s="48" t="str">
        <f>IFERROR(VLOOKUP($A360,'②利用者名簿'!$A:$E,3,0),"")</f>
        <v/>
      </c>
      <c r="D360" s="43"/>
      <c r="E360" s="43"/>
      <c r="F360" s="43"/>
      <c r="G360" s="48" t="str">
        <f t="shared" si="35"/>
        <v>//</v>
      </c>
      <c r="H360" s="51"/>
      <c r="I360" s="51"/>
      <c r="J360" s="54" t="str">
        <f t="shared" si="36"/>
        <v/>
      </c>
      <c r="K360" s="56"/>
      <c r="L360" s="43"/>
      <c r="N360" s="58" t="str">
        <f>IFERROR(VLOOKUP($A360,'②利用者名簿'!$A:$E,5,0),"")</f>
        <v/>
      </c>
      <c r="O360" s="59" t="str">
        <f>IFERROR(2*'①団体情報'!$B$5*'③入力シート'!J360,"")</f>
        <v/>
      </c>
      <c r="P360" s="59" t="str">
        <f>IFERROR(N360*'③入力シート'!J360,"")</f>
        <v/>
      </c>
      <c r="Q360" s="60" t="str">
        <f t="shared" si="37"/>
        <v>..</v>
      </c>
      <c r="R360" s="61" t="str">
        <f t="shared" si="38"/>
        <v/>
      </c>
      <c r="S360" s="61" t="str">
        <f t="shared" si="39"/>
        <v/>
      </c>
      <c r="T360" s="62" t="str">
        <f t="shared" si="40"/>
        <v/>
      </c>
      <c r="U360" s="58" t="str">
        <f t="shared" si="41"/>
        <v/>
      </c>
    </row>
    <row r="361" spans="1:21" ht="15.95" customHeight="1">
      <c r="A361" s="43"/>
      <c r="B361" s="46" t="str">
        <f>IFERROR(VLOOKUP($A361,'②利用者名簿'!$A:$E,2,0),"")</f>
        <v/>
      </c>
      <c r="C361" s="48" t="str">
        <f>IFERROR(VLOOKUP($A361,'②利用者名簿'!$A:$E,3,0),"")</f>
        <v/>
      </c>
      <c r="D361" s="43"/>
      <c r="E361" s="43"/>
      <c r="F361" s="43"/>
      <c r="G361" s="48" t="str">
        <f t="shared" si="35"/>
        <v>//</v>
      </c>
      <c r="H361" s="51"/>
      <c r="I361" s="51"/>
      <c r="J361" s="54" t="str">
        <f t="shared" si="36"/>
        <v/>
      </c>
      <c r="K361" s="56"/>
      <c r="L361" s="43"/>
      <c r="N361" s="58" t="str">
        <f>IFERROR(VLOOKUP($A361,'②利用者名簿'!$A:$E,5,0),"")</f>
        <v/>
      </c>
      <c r="O361" s="59" t="str">
        <f>IFERROR(2*'①団体情報'!$B$5*'③入力シート'!J361,"")</f>
        <v/>
      </c>
      <c r="P361" s="59" t="str">
        <f>IFERROR(N361*'③入力シート'!J361,"")</f>
        <v/>
      </c>
      <c r="Q361" s="60" t="str">
        <f t="shared" si="37"/>
        <v>..</v>
      </c>
      <c r="R361" s="61" t="str">
        <f t="shared" si="38"/>
        <v/>
      </c>
      <c r="S361" s="61" t="str">
        <f t="shared" si="39"/>
        <v/>
      </c>
      <c r="T361" s="62" t="str">
        <f t="shared" si="40"/>
        <v/>
      </c>
      <c r="U361" s="58" t="str">
        <f t="shared" si="41"/>
        <v/>
      </c>
    </row>
    <row r="362" spans="1:21" ht="15.95" customHeight="1">
      <c r="A362" s="43"/>
      <c r="B362" s="46" t="str">
        <f>IFERROR(VLOOKUP($A362,'②利用者名簿'!$A:$E,2,0),"")</f>
        <v/>
      </c>
      <c r="C362" s="48" t="str">
        <f>IFERROR(VLOOKUP($A362,'②利用者名簿'!$A:$E,3,0),"")</f>
        <v/>
      </c>
      <c r="D362" s="43"/>
      <c r="E362" s="43"/>
      <c r="F362" s="43"/>
      <c r="G362" s="48" t="str">
        <f t="shared" si="35"/>
        <v>//</v>
      </c>
      <c r="H362" s="51"/>
      <c r="I362" s="51"/>
      <c r="J362" s="54" t="str">
        <f t="shared" si="36"/>
        <v/>
      </c>
      <c r="K362" s="56"/>
      <c r="L362" s="43"/>
      <c r="N362" s="58" t="str">
        <f>IFERROR(VLOOKUP($A362,'②利用者名簿'!$A:$E,5,0),"")</f>
        <v/>
      </c>
      <c r="O362" s="59" t="str">
        <f>IFERROR(2*'①団体情報'!$B$5*'③入力シート'!J362,"")</f>
        <v/>
      </c>
      <c r="P362" s="59" t="str">
        <f>IFERROR(N362*'③入力シート'!J362,"")</f>
        <v/>
      </c>
      <c r="Q362" s="60" t="str">
        <f t="shared" si="37"/>
        <v>..</v>
      </c>
      <c r="R362" s="61" t="str">
        <f t="shared" si="38"/>
        <v/>
      </c>
      <c r="S362" s="61" t="str">
        <f t="shared" si="39"/>
        <v/>
      </c>
      <c r="T362" s="62" t="str">
        <f t="shared" si="40"/>
        <v/>
      </c>
      <c r="U362" s="58" t="str">
        <f t="shared" si="41"/>
        <v/>
      </c>
    </row>
    <row r="363" spans="1:21" ht="15.95" customHeight="1">
      <c r="A363" s="43"/>
      <c r="B363" s="46" t="str">
        <f>IFERROR(VLOOKUP($A363,'②利用者名簿'!$A:$E,2,0),"")</f>
        <v/>
      </c>
      <c r="C363" s="48" t="str">
        <f>IFERROR(VLOOKUP($A363,'②利用者名簿'!$A:$E,3,0),"")</f>
        <v/>
      </c>
      <c r="D363" s="43"/>
      <c r="E363" s="43"/>
      <c r="F363" s="43"/>
      <c r="G363" s="48" t="str">
        <f t="shared" si="35"/>
        <v>//</v>
      </c>
      <c r="H363" s="51"/>
      <c r="I363" s="51"/>
      <c r="J363" s="54" t="str">
        <f t="shared" si="36"/>
        <v/>
      </c>
      <c r="K363" s="56"/>
      <c r="L363" s="43"/>
      <c r="N363" s="58" t="str">
        <f>IFERROR(VLOOKUP($A363,'②利用者名簿'!$A:$E,5,0),"")</f>
        <v/>
      </c>
      <c r="O363" s="59" t="str">
        <f>IFERROR(2*'①団体情報'!$B$5*'③入力シート'!J363,"")</f>
        <v/>
      </c>
      <c r="P363" s="59" t="str">
        <f>IFERROR(N363*'③入力シート'!J363,"")</f>
        <v/>
      </c>
      <c r="Q363" s="60" t="str">
        <f t="shared" si="37"/>
        <v>..</v>
      </c>
      <c r="R363" s="61" t="str">
        <f t="shared" si="38"/>
        <v/>
      </c>
      <c r="S363" s="61" t="str">
        <f t="shared" si="39"/>
        <v/>
      </c>
      <c r="T363" s="62" t="str">
        <f t="shared" si="40"/>
        <v/>
      </c>
      <c r="U363" s="58" t="str">
        <f t="shared" si="41"/>
        <v/>
      </c>
    </row>
    <row r="364" spans="1:21" ht="15.95" customHeight="1">
      <c r="A364" s="43"/>
      <c r="B364" s="46" t="str">
        <f>IFERROR(VLOOKUP($A364,'②利用者名簿'!$A:$E,2,0),"")</f>
        <v/>
      </c>
      <c r="C364" s="48" t="str">
        <f>IFERROR(VLOOKUP($A364,'②利用者名簿'!$A:$E,3,0),"")</f>
        <v/>
      </c>
      <c r="D364" s="43"/>
      <c r="E364" s="43"/>
      <c r="F364" s="43"/>
      <c r="G364" s="48" t="str">
        <f t="shared" si="35"/>
        <v>//</v>
      </c>
      <c r="H364" s="51"/>
      <c r="I364" s="51"/>
      <c r="J364" s="54" t="str">
        <f t="shared" si="36"/>
        <v/>
      </c>
      <c r="K364" s="56"/>
      <c r="L364" s="43"/>
      <c r="N364" s="58" t="str">
        <f>IFERROR(VLOOKUP($A364,'②利用者名簿'!$A:$E,5,0),"")</f>
        <v/>
      </c>
      <c r="O364" s="59" t="str">
        <f>IFERROR(2*'①団体情報'!$B$5*'③入力シート'!J364,"")</f>
        <v/>
      </c>
      <c r="P364" s="59" t="str">
        <f>IFERROR(N364*'③入力シート'!J364,"")</f>
        <v/>
      </c>
      <c r="Q364" s="60" t="str">
        <f t="shared" si="37"/>
        <v>..</v>
      </c>
      <c r="R364" s="61" t="str">
        <f t="shared" si="38"/>
        <v/>
      </c>
      <c r="S364" s="61" t="str">
        <f t="shared" si="39"/>
        <v/>
      </c>
      <c r="T364" s="62" t="str">
        <f t="shared" si="40"/>
        <v/>
      </c>
      <c r="U364" s="58" t="str">
        <f t="shared" si="41"/>
        <v/>
      </c>
    </row>
    <row r="365" spans="1:21" ht="15.95" customHeight="1">
      <c r="A365" s="43"/>
      <c r="B365" s="46" t="str">
        <f>IFERROR(VLOOKUP($A365,'②利用者名簿'!$A:$E,2,0),"")</f>
        <v/>
      </c>
      <c r="C365" s="48" t="str">
        <f>IFERROR(VLOOKUP($A365,'②利用者名簿'!$A:$E,3,0),"")</f>
        <v/>
      </c>
      <c r="D365" s="43"/>
      <c r="E365" s="43"/>
      <c r="F365" s="43"/>
      <c r="G365" s="48" t="str">
        <f t="shared" si="35"/>
        <v>//</v>
      </c>
      <c r="H365" s="51"/>
      <c r="I365" s="51"/>
      <c r="J365" s="54" t="str">
        <f t="shared" si="36"/>
        <v/>
      </c>
      <c r="K365" s="56"/>
      <c r="L365" s="43"/>
      <c r="N365" s="58" t="str">
        <f>IFERROR(VLOOKUP($A365,'②利用者名簿'!$A:$E,5,0),"")</f>
        <v/>
      </c>
      <c r="O365" s="59" t="str">
        <f>IFERROR(2*'①団体情報'!$B$5*'③入力シート'!J365,"")</f>
        <v/>
      </c>
      <c r="P365" s="59" t="str">
        <f>IFERROR(N365*'③入力シート'!J365,"")</f>
        <v/>
      </c>
      <c r="Q365" s="60" t="str">
        <f t="shared" si="37"/>
        <v>..</v>
      </c>
      <c r="R365" s="61" t="str">
        <f t="shared" si="38"/>
        <v/>
      </c>
      <c r="S365" s="61" t="str">
        <f t="shared" si="39"/>
        <v/>
      </c>
      <c r="T365" s="62" t="str">
        <f t="shared" si="40"/>
        <v/>
      </c>
      <c r="U365" s="58" t="str">
        <f t="shared" si="41"/>
        <v/>
      </c>
    </row>
    <row r="366" spans="1:21" ht="15.95" customHeight="1">
      <c r="A366" s="43"/>
      <c r="B366" s="46" t="str">
        <f>IFERROR(VLOOKUP($A366,'②利用者名簿'!$A:$E,2,0),"")</f>
        <v/>
      </c>
      <c r="C366" s="48" t="str">
        <f>IFERROR(VLOOKUP($A366,'②利用者名簿'!$A:$E,3,0),"")</f>
        <v/>
      </c>
      <c r="D366" s="43"/>
      <c r="E366" s="43"/>
      <c r="F366" s="43"/>
      <c r="G366" s="48" t="str">
        <f t="shared" si="35"/>
        <v>//</v>
      </c>
      <c r="H366" s="51"/>
      <c r="I366" s="51"/>
      <c r="J366" s="54" t="str">
        <f t="shared" si="36"/>
        <v/>
      </c>
      <c r="K366" s="56"/>
      <c r="L366" s="43"/>
      <c r="N366" s="58" t="str">
        <f>IFERROR(VLOOKUP($A366,'②利用者名簿'!$A:$E,5,0),"")</f>
        <v/>
      </c>
      <c r="O366" s="59" t="str">
        <f>IFERROR(2*'①団体情報'!$B$5*'③入力シート'!J366,"")</f>
        <v/>
      </c>
      <c r="P366" s="59" t="str">
        <f>IFERROR(N366*'③入力シート'!J366,"")</f>
        <v/>
      </c>
      <c r="Q366" s="60" t="str">
        <f t="shared" si="37"/>
        <v>..</v>
      </c>
      <c r="R366" s="61" t="str">
        <f t="shared" si="38"/>
        <v/>
      </c>
      <c r="S366" s="61" t="str">
        <f t="shared" si="39"/>
        <v/>
      </c>
      <c r="T366" s="62" t="str">
        <f t="shared" si="40"/>
        <v/>
      </c>
      <c r="U366" s="58" t="str">
        <f t="shared" si="41"/>
        <v/>
      </c>
    </row>
    <row r="367" spans="1:21" ht="15.95" customHeight="1">
      <c r="A367" s="43"/>
      <c r="B367" s="46" t="str">
        <f>IFERROR(VLOOKUP($A367,'②利用者名簿'!$A:$E,2,0),"")</f>
        <v/>
      </c>
      <c r="C367" s="48" t="str">
        <f>IFERROR(VLOOKUP($A367,'②利用者名簿'!$A:$E,3,0),"")</f>
        <v/>
      </c>
      <c r="D367" s="43"/>
      <c r="E367" s="43"/>
      <c r="F367" s="43"/>
      <c r="G367" s="48" t="str">
        <f t="shared" si="35"/>
        <v>//</v>
      </c>
      <c r="H367" s="51"/>
      <c r="I367" s="51"/>
      <c r="J367" s="54" t="str">
        <f t="shared" si="36"/>
        <v/>
      </c>
      <c r="K367" s="56"/>
      <c r="L367" s="43"/>
      <c r="N367" s="58" t="str">
        <f>IFERROR(VLOOKUP($A367,'②利用者名簿'!$A:$E,5,0),"")</f>
        <v/>
      </c>
      <c r="O367" s="59" t="str">
        <f>IFERROR(2*'①団体情報'!$B$5*'③入力シート'!J367,"")</f>
        <v/>
      </c>
      <c r="P367" s="59" t="str">
        <f>IFERROR(N367*'③入力シート'!J367,"")</f>
        <v/>
      </c>
      <c r="Q367" s="60" t="str">
        <f t="shared" si="37"/>
        <v>..</v>
      </c>
      <c r="R367" s="61" t="str">
        <f t="shared" si="38"/>
        <v/>
      </c>
      <c r="S367" s="61" t="str">
        <f t="shared" si="39"/>
        <v/>
      </c>
      <c r="T367" s="62" t="str">
        <f t="shared" si="40"/>
        <v/>
      </c>
      <c r="U367" s="58" t="str">
        <f t="shared" si="41"/>
        <v/>
      </c>
    </row>
    <row r="368" spans="1:21" ht="15.95" customHeight="1">
      <c r="A368" s="43"/>
      <c r="B368" s="46" t="str">
        <f>IFERROR(VLOOKUP($A368,'②利用者名簿'!$A:$E,2,0),"")</f>
        <v/>
      </c>
      <c r="C368" s="48" t="str">
        <f>IFERROR(VLOOKUP($A368,'②利用者名簿'!$A:$E,3,0),"")</f>
        <v/>
      </c>
      <c r="D368" s="43"/>
      <c r="E368" s="43"/>
      <c r="F368" s="43"/>
      <c r="G368" s="48" t="str">
        <f t="shared" si="35"/>
        <v>//</v>
      </c>
      <c r="H368" s="51"/>
      <c r="I368" s="51"/>
      <c r="J368" s="54" t="str">
        <f t="shared" si="36"/>
        <v/>
      </c>
      <c r="K368" s="56"/>
      <c r="L368" s="43"/>
      <c r="N368" s="58" t="str">
        <f>IFERROR(VLOOKUP($A368,'②利用者名簿'!$A:$E,5,0),"")</f>
        <v/>
      </c>
      <c r="O368" s="59" t="str">
        <f>IFERROR(2*'①団体情報'!$B$5*'③入力シート'!J368,"")</f>
        <v/>
      </c>
      <c r="P368" s="59" t="str">
        <f>IFERROR(N368*'③入力シート'!J368,"")</f>
        <v/>
      </c>
      <c r="Q368" s="60" t="str">
        <f t="shared" si="37"/>
        <v>..</v>
      </c>
      <c r="R368" s="61" t="str">
        <f t="shared" si="38"/>
        <v/>
      </c>
      <c r="S368" s="61" t="str">
        <f t="shared" si="39"/>
        <v/>
      </c>
      <c r="T368" s="62" t="str">
        <f t="shared" si="40"/>
        <v/>
      </c>
      <c r="U368" s="58" t="str">
        <f t="shared" si="41"/>
        <v/>
      </c>
    </row>
    <row r="369" spans="1:21" ht="15.95" customHeight="1">
      <c r="A369" s="43"/>
      <c r="B369" s="46" t="str">
        <f>IFERROR(VLOOKUP($A369,'②利用者名簿'!$A:$E,2,0),"")</f>
        <v/>
      </c>
      <c r="C369" s="48" t="str">
        <f>IFERROR(VLOOKUP($A369,'②利用者名簿'!$A:$E,3,0),"")</f>
        <v/>
      </c>
      <c r="D369" s="43"/>
      <c r="E369" s="43"/>
      <c r="F369" s="43"/>
      <c r="G369" s="48" t="str">
        <f t="shared" si="35"/>
        <v>//</v>
      </c>
      <c r="H369" s="51"/>
      <c r="I369" s="51"/>
      <c r="J369" s="54" t="str">
        <f t="shared" si="36"/>
        <v/>
      </c>
      <c r="K369" s="56"/>
      <c r="L369" s="43"/>
      <c r="N369" s="58" t="str">
        <f>IFERROR(VLOOKUP($A369,'②利用者名簿'!$A:$E,5,0),"")</f>
        <v/>
      </c>
      <c r="O369" s="59" t="str">
        <f>IFERROR(2*'①団体情報'!$B$5*'③入力シート'!J369,"")</f>
        <v/>
      </c>
      <c r="P369" s="59" t="str">
        <f>IFERROR(N369*'③入力シート'!J369,"")</f>
        <v/>
      </c>
      <c r="Q369" s="60" t="str">
        <f t="shared" si="37"/>
        <v>..</v>
      </c>
      <c r="R369" s="61" t="str">
        <f t="shared" si="38"/>
        <v/>
      </c>
      <c r="S369" s="61" t="str">
        <f t="shared" si="39"/>
        <v/>
      </c>
      <c r="T369" s="62" t="str">
        <f t="shared" si="40"/>
        <v/>
      </c>
      <c r="U369" s="58" t="str">
        <f t="shared" si="41"/>
        <v/>
      </c>
    </row>
    <row r="370" spans="1:21" ht="15.95" customHeight="1">
      <c r="A370" s="43"/>
      <c r="B370" s="46" t="str">
        <f>IFERROR(VLOOKUP($A370,'②利用者名簿'!$A:$E,2,0),"")</f>
        <v/>
      </c>
      <c r="C370" s="48" t="str">
        <f>IFERROR(VLOOKUP($A370,'②利用者名簿'!$A:$E,3,0),"")</f>
        <v/>
      </c>
      <c r="D370" s="43"/>
      <c r="E370" s="43"/>
      <c r="F370" s="43"/>
      <c r="G370" s="48" t="str">
        <f t="shared" si="35"/>
        <v>//</v>
      </c>
      <c r="H370" s="51"/>
      <c r="I370" s="51"/>
      <c r="J370" s="54" t="str">
        <f t="shared" si="36"/>
        <v/>
      </c>
      <c r="K370" s="56"/>
      <c r="L370" s="43"/>
      <c r="N370" s="58" t="str">
        <f>IFERROR(VLOOKUP($A370,'②利用者名簿'!$A:$E,5,0),"")</f>
        <v/>
      </c>
      <c r="O370" s="59" t="str">
        <f>IFERROR(2*'①団体情報'!$B$5*'③入力シート'!J370,"")</f>
        <v/>
      </c>
      <c r="P370" s="59" t="str">
        <f>IFERROR(N370*'③入力シート'!J370,"")</f>
        <v/>
      </c>
      <c r="Q370" s="60" t="str">
        <f t="shared" si="37"/>
        <v>..</v>
      </c>
      <c r="R370" s="61" t="str">
        <f t="shared" si="38"/>
        <v/>
      </c>
      <c r="S370" s="61" t="str">
        <f t="shared" si="39"/>
        <v/>
      </c>
      <c r="T370" s="62" t="str">
        <f t="shared" si="40"/>
        <v/>
      </c>
      <c r="U370" s="58" t="str">
        <f t="shared" si="41"/>
        <v/>
      </c>
    </row>
    <row r="371" spans="1:21" ht="15.95" customHeight="1">
      <c r="A371" s="43"/>
      <c r="B371" s="46" t="str">
        <f>IFERROR(VLOOKUP($A371,'②利用者名簿'!$A:$E,2,0),"")</f>
        <v/>
      </c>
      <c r="C371" s="48" t="str">
        <f>IFERROR(VLOOKUP($A371,'②利用者名簿'!$A:$E,3,0),"")</f>
        <v/>
      </c>
      <c r="D371" s="43"/>
      <c r="E371" s="43"/>
      <c r="F371" s="43"/>
      <c r="G371" s="48" t="str">
        <f t="shared" si="35"/>
        <v>//</v>
      </c>
      <c r="H371" s="51"/>
      <c r="I371" s="51"/>
      <c r="J371" s="54" t="str">
        <f t="shared" si="36"/>
        <v/>
      </c>
      <c r="K371" s="56"/>
      <c r="L371" s="43"/>
      <c r="N371" s="58" t="str">
        <f>IFERROR(VLOOKUP($A371,'②利用者名簿'!$A:$E,5,0),"")</f>
        <v/>
      </c>
      <c r="O371" s="59" t="str">
        <f>IFERROR(2*'①団体情報'!$B$5*'③入力シート'!J371,"")</f>
        <v/>
      </c>
      <c r="P371" s="59" t="str">
        <f>IFERROR(N371*'③入力シート'!J371,"")</f>
        <v/>
      </c>
      <c r="Q371" s="60" t="str">
        <f t="shared" si="37"/>
        <v>..</v>
      </c>
      <c r="R371" s="61" t="str">
        <f t="shared" si="38"/>
        <v/>
      </c>
      <c r="S371" s="61" t="str">
        <f t="shared" si="39"/>
        <v/>
      </c>
      <c r="T371" s="62" t="str">
        <f t="shared" si="40"/>
        <v/>
      </c>
      <c r="U371" s="58" t="str">
        <f t="shared" si="41"/>
        <v/>
      </c>
    </row>
    <row r="372" spans="1:21" ht="15.95" customHeight="1">
      <c r="A372" s="43"/>
      <c r="B372" s="46" t="str">
        <f>IFERROR(VLOOKUP($A372,'②利用者名簿'!$A:$E,2,0),"")</f>
        <v/>
      </c>
      <c r="C372" s="48" t="str">
        <f>IFERROR(VLOOKUP($A372,'②利用者名簿'!$A:$E,3,0),"")</f>
        <v/>
      </c>
      <c r="D372" s="43"/>
      <c r="E372" s="43"/>
      <c r="F372" s="43"/>
      <c r="G372" s="48" t="str">
        <f t="shared" si="35"/>
        <v>//</v>
      </c>
      <c r="H372" s="51"/>
      <c r="I372" s="51"/>
      <c r="J372" s="54" t="str">
        <f t="shared" si="36"/>
        <v/>
      </c>
      <c r="K372" s="56"/>
      <c r="L372" s="43"/>
      <c r="N372" s="58" t="str">
        <f>IFERROR(VLOOKUP($A372,'②利用者名簿'!$A:$E,5,0),"")</f>
        <v/>
      </c>
      <c r="O372" s="59" t="str">
        <f>IFERROR(2*'①団体情報'!$B$5*'③入力シート'!J372,"")</f>
        <v/>
      </c>
      <c r="P372" s="59" t="str">
        <f>IFERROR(N372*'③入力シート'!J372,"")</f>
        <v/>
      </c>
      <c r="Q372" s="60" t="str">
        <f t="shared" si="37"/>
        <v>..</v>
      </c>
      <c r="R372" s="61" t="str">
        <f t="shared" si="38"/>
        <v/>
      </c>
      <c r="S372" s="61" t="str">
        <f t="shared" si="39"/>
        <v/>
      </c>
      <c r="T372" s="62" t="str">
        <f t="shared" si="40"/>
        <v/>
      </c>
      <c r="U372" s="58" t="str">
        <f t="shared" si="41"/>
        <v/>
      </c>
    </row>
    <row r="373" spans="1:21" ht="15.95" customHeight="1">
      <c r="A373" s="43"/>
      <c r="B373" s="46" t="str">
        <f>IFERROR(VLOOKUP($A373,'②利用者名簿'!$A:$E,2,0),"")</f>
        <v/>
      </c>
      <c r="C373" s="48" t="str">
        <f>IFERROR(VLOOKUP($A373,'②利用者名簿'!$A:$E,3,0),"")</f>
        <v/>
      </c>
      <c r="D373" s="43"/>
      <c r="E373" s="43"/>
      <c r="F373" s="43"/>
      <c r="G373" s="48" t="str">
        <f t="shared" si="35"/>
        <v>//</v>
      </c>
      <c r="H373" s="51"/>
      <c r="I373" s="51"/>
      <c r="J373" s="54" t="str">
        <f t="shared" si="36"/>
        <v/>
      </c>
      <c r="K373" s="56"/>
      <c r="L373" s="43"/>
      <c r="N373" s="58" t="str">
        <f>IFERROR(VLOOKUP($A373,'②利用者名簿'!$A:$E,5,0),"")</f>
        <v/>
      </c>
      <c r="O373" s="59" t="str">
        <f>IFERROR(2*'①団体情報'!$B$5*'③入力シート'!J373,"")</f>
        <v/>
      </c>
      <c r="P373" s="59" t="str">
        <f>IFERROR(N373*'③入力シート'!J373,"")</f>
        <v/>
      </c>
      <c r="Q373" s="60" t="str">
        <f t="shared" si="37"/>
        <v>..</v>
      </c>
      <c r="R373" s="61" t="str">
        <f t="shared" si="38"/>
        <v/>
      </c>
      <c r="S373" s="61" t="str">
        <f t="shared" si="39"/>
        <v/>
      </c>
      <c r="T373" s="62" t="str">
        <f t="shared" si="40"/>
        <v/>
      </c>
      <c r="U373" s="58" t="str">
        <f t="shared" si="41"/>
        <v/>
      </c>
    </row>
    <row r="374" spans="1:21" ht="15.95" customHeight="1">
      <c r="A374" s="43"/>
      <c r="B374" s="46" t="str">
        <f>IFERROR(VLOOKUP($A374,'②利用者名簿'!$A:$E,2,0),"")</f>
        <v/>
      </c>
      <c r="C374" s="48" t="str">
        <f>IFERROR(VLOOKUP($A374,'②利用者名簿'!$A:$E,3,0),"")</f>
        <v/>
      </c>
      <c r="D374" s="43"/>
      <c r="E374" s="43"/>
      <c r="F374" s="43"/>
      <c r="G374" s="48" t="str">
        <f t="shared" si="35"/>
        <v>//</v>
      </c>
      <c r="H374" s="51"/>
      <c r="I374" s="51"/>
      <c r="J374" s="54" t="str">
        <f t="shared" si="36"/>
        <v/>
      </c>
      <c r="K374" s="56"/>
      <c r="L374" s="43"/>
      <c r="N374" s="58" t="str">
        <f>IFERROR(VLOOKUP($A374,'②利用者名簿'!$A:$E,5,0),"")</f>
        <v/>
      </c>
      <c r="O374" s="59" t="str">
        <f>IFERROR(2*'①団体情報'!$B$5*'③入力シート'!J374,"")</f>
        <v/>
      </c>
      <c r="P374" s="59" t="str">
        <f>IFERROR(N374*'③入力シート'!J374,"")</f>
        <v/>
      </c>
      <c r="Q374" s="60" t="str">
        <f t="shared" si="37"/>
        <v>..</v>
      </c>
      <c r="R374" s="61" t="str">
        <f t="shared" si="38"/>
        <v/>
      </c>
      <c r="S374" s="61" t="str">
        <f t="shared" si="39"/>
        <v/>
      </c>
      <c r="T374" s="62" t="str">
        <f t="shared" si="40"/>
        <v/>
      </c>
      <c r="U374" s="58" t="str">
        <f t="shared" si="41"/>
        <v/>
      </c>
    </row>
    <row r="375" spans="1:21" ht="15.95" customHeight="1">
      <c r="A375" s="43"/>
      <c r="B375" s="46" t="str">
        <f>IFERROR(VLOOKUP($A375,'②利用者名簿'!$A:$E,2,0),"")</f>
        <v/>
      </c>
      <c r="C375" s="48" t="str">
        <f>IFERROR(VLOOKUP($A375,'②利用者名簿'!$A:$E,3,0),"")</f>
        <v/>
      </c>
      <c r="D375" s="43"/>
      <c r="E375" s="43"/>
      <c r="F375" s="43"/>
      <c r="G375" s="48" t="str">
        <f t="shared" si="35"/>
        <v>//</v>
      </c>
      <c r="H375" s="51"/>
      <c r="I375" s="51"/>
      <c r="J375" s="54" t="str">
        <f t="shared" si="36"/>
        <v/>
      </c>
      <c r="K375" s="56"/>
      <c r="L375" s="43"/>
      <c r="N375" s="58" t="str">
        <f>IFERROR(VLOOKUP($A375,'②利用者名簿'!$A:$E,5,0),"")</f>
        <v/>
      </c>
      <c r="O375" s="59" t="str">
        <f>IFERROR(2*'①団体情報'!$B$5*'③入力シート'!J375,"")</f>
        <v/>
      </c>
      <c r="P375" s="59" t="str">
        <f>IFERROR(N375*'③入力シート'!J375,"")</f>
        <v/>
      </c>
      <c r="Q375" s="60" t="str">
        <f t="shared" si="37"/>
        <v>..</v>
      </c>
      <c r="R375" s="61" t="str">
        <f t="shared" si="38"/>
        <v/>
      </c>
      <c r="S375" s="61" t="str">
        <f t="shared" si="39"/>
        <v/>
      </c>
      <c r="T375" s="62" t="str">
        <f t="shared" si="40"/>
        <v/>
      </c>
      <c r="U375" s="58" t="str">
        <f t="shared" si="41"/>
        <v/>
      </c>
    </row>
    <row r="376" spans="1:21" ht="15.95" customHeight="1">
      <c r="A376" s="43"/>
      <c r="B376" s="46" t="str">
        <f>IFERROR(VLOOKUP($A376,'②利用者名簿'!$A:$E,2,0),"")</f>
        <v/>
      </c>
      <c r="C376" s="48" t="str">
        <f>IFERROR(VLOOKUP($A376,'②利用者名簿'!$A:$E,3,0),"")</f>
        <v/>
      </c>
      <c r="D376" s="43"/>
      <c r="E376" s="43"/>
      <c r="F376" s="43"/>
      <c r="G376" s="48" t="str">
        <f t="shared" si="35"/>
        <v>//</v>
      </c>
      <c r="H376" s="51"/>
      <c r="I376" s="51"/>
      <c r="J376" s="54" t="str">
        <f t="shared" si="36"/>
        <v/>
      </c>
      <c r="K376" s="56"/>
      <c r="L376" s="43"/>
      <c r="N376" s="58" t="str">
        <f>IFERROR(VLOOKUP($A376,'②利用者名簿'!$A:$E,5,0),"")</f>
        <v/>
      </c>
      <c r="O376" s="59" t="str">
        <f>IFERROR(2*'①団体情報'!$B$5*'③入力シート'!J376,"")</f>
        <v/>
      </c>
      <c r="P376" s="59" t="str">
        <f>IFERROR(N376*'③入力シート'!J376,"")</f>
        <v/>
      </c>
      <c r="Q376" s="60" t="str">
        <f t="shared" si="37"/>
        <v>..</v>
      </c>
      <c r="R376" s="61" t="str">
        <f t="shared" si="38"/>
        <v/>
      </c>
      <c r="S376" s="61" t="str">
        <f t="shared" si="39"/>
        <v/>
      </c>
      <c r="T376" s="62" t="str">
        <f t="shared" si="40"/>
        <v/>
      </c>
      <c r="U376" s="58" t="str">
        <f t="shared" si="41"/>
        <v/>
      </c>
    </row>
    <row r="377" spans="1:21" ht="15.95" customHeight="1">
      <c r="A377" s="43"/>
      <c r="B377" s="46" t="str">
        <f>IFERROR(VLOOKUP($A377,'②利用者名簿'!$A:$E,2,0),"")</f>
        <v/>
      </c>
      <c r="C377" s="48" t="str">
        <f>IFERROR(VLOOKUP($A377,'②利用者名簿'!$A:$E,3,0),"")</f>
        <v/>
      </c>
      <c r="D377" s="43"/>
      <c r="E377" s="43"/>
      <c r="F377" s="43"/>
      <c r="G377" s="48" t="str">
        <f t="shared" si="35"/>
        <v>//</v>
      </c>
      <c r="H377" s="51"/>
      <c r="I377" s="51"/>
      <c r="J377" s="54" t="str">
        <f t="shared" si="36"/>
        <v/>
      </c>
      <c r="K377" s="56"/>
      <c r="L377" s="43"/>
      <c r="N377" s="58" t="str">
        <f>IFERROR(VLOOKUP($A377,'②利用者名簿'!$A:$E,5,0),"")</f>
        <v/>
      </c>
      <c r="O377" s="59" t="str">
        <f>IFERROR(2*'①団体情報'!$B$5*'③入力シート'!J377,"")</f>
        <v/>
      </c>
      <c r="P377" s="59" t="str">
        <f>IFERROR(N377*'③入力シート'!J377,"")</f>
        <v/>
      </c>
      <c r="Q377" s="60" t="str">
        <f t="shared" si="37"/>
        <v>..</v>
      </c>
      <c r="R377" s="61" t="str">
        <f t="shared" si="38"/>
        <v/>
      </c>
      <c r="S377" s="61" t="str">
        <f t="shared" si="39"/>
        <v/>
      </c>
      <c r="T377" s="62" t="str">
        <f t="shared" si="40"/>
        <v/>
      </c>
      <c r="U377" s="58" t="str">
        <f t="shared" si="41"/>
        <v/>
      </c>
    </row>
    <row r="378" spans="1:21" ht="15.95" customHeight="1">
      <c r="A378" s="43"/>
      <c r="B378" s="46" t="str">
        <f>IFERROR(VLOOKUP($A378,'②利用者名簿'!$A:$E,2,0),"")</f>
        <v/>
      </c>
      <c r="C378" s="48" t="str">
        <f>IFERROR(VLOOKUP($A378,'②利用者名簿'!$A:$E,3,0),"")</f>
        <v/>
      </c>
      <c r="D378" s="43"/>
      <c r="E378" s="43"/>
      <c r="F378" s="43"/>
      <c r="G378" s="48" t="str">
        <f t="shared" si="35"/>
        <v>//</v>
      </c>
      <c r="H378" s="51"/>
      <c r="I378" s="51"/>
      <c r="J378" s="54" t="str">
        <f t="shared" si="36"/>
        <v/>
      </c>
      <c r="K378" s="56"/>
      <c r="L378" s="43"/>
      <c r="N378" s="58" t="str">
        <f>IFERROR(VLOOKUP($A378,'②利用者名簿'!$A:$E,5,0),"")</f>
        <v/>
      </c>
      <c r="O378" s="59" t="str">
        <f>IFERROR(2*'①団体情報'!$B$5*'③入力シート'!J378,"")</f>
        <v/>
      </c>
      <c r="P378" s="59" t="str">
        <f>IFERROR(N378*'③入力シート'!J378,"")</f>
        <v/>
      </c>
      <c r="Q378" s="60" t="str">
        <f t="shared" si="37"/>
        <v>..</v>
      </c>
      <c r="R378" s="61" t="str">
        <f t="shared" si="38"/>
        <v/>
      </c>
      <c r="S378" s="61" t="str">
        <f t="shared" si="39"/>
        <v/>
      </c>
      <c r="T378" s="62" t="str">
        <f t="shared" si="40"/>
        <v/>
      </c>
      <c r="U378" s="58" t="str">
        <f t="shared" si="41"/>
        <v/>
      </c>
    </row>
    <row r="379" spans="1:21" ht="15.95" customHeight="1">
      <c r="A379" s="43"/>
      <c r="B379" s="46" t="str">
        <f>IFERROR(VLOOKUP($A379,'②利用者名簿'!$A:$E,2,0),"")</f>
        <v/>
      </c>
      <c r="C379" s="48" t="str">
        <f>IFERROR(VLOOKUP($A379,'②利用者名簿'!$A:$E,3,0),"")</f>
        <v/>
      </c>
      <c r="D379" s="43"/>
      <c r="E379" s="43"/>
      <c r="F379" s="43"/>
      <c r="G379" s="48" t="str">
        <f t="shared" si="35"/>
        <v>//</v>
      </c>
      <c r="H379" s="51"/>
      <c r="I379" s="51"/>
      <c r="J379" s="54" t="str">
        <f t="shared" si="36"/>
        <v/>
      </c>
      <c r="K379" s="56"/>
      <c r="L379" s="43"/>
      <c r="N379" s="58" t="str">
        <f>IFERROR(VLOOKUP($A379,'②利用者名簿'!$A:$E,5,0),"")</f>
        <v/>
      </c>
      <c r="O379" s="59" t="str">
        <f>IFERROR(2*'①団体情報'!$B$5*'③入力シート'!J379,"")</f>
        <v/>
      </c>
      <c r="P379" s="59" t="str">
        <f>IFERROR(N379*'③入力シート'!J379,"")</f>
        <v/>
      </c>
      <c r="Q379" s="60" t="str">
        <f t="shared" si="37"/>
        <v>..</v>
      </c>
      <c r="R379" s="61" t="str">
        <f t="shared" si="38"/>
        <v/>
      </c>
      <c r="S379" s="61" t="str">
        <f t="shared" si="39"/>
        <v/>
      </c>
      <c r="T379" s="62" t="str">
        <f t="shared" si="40"/>
        <v/>
      </c>
      <c r="U379" s="58" t="str">
        <f t="shared" si="41"/>
        <v/>
      </c>
    </row>
    <row r="380" spans="1:21" ht="15.95" customHeight="1">
      <c r="A380" s="43"/>
      <c r="B380" s="46" t="str">
        <f>IFERROR(VLOOKUP($A380,'②利用者名簿'!$A:$E,2,0),"")</f>
        <v/>
      </c>
      <c r="C380" s="48" t="str">
        <f>IFERROR(VLOOKUP($A380,'②利用者名簿'!$A:$E,3,0),"")</f>
        <v/>
      </c>
      <c r="D380" s="43"/>
      <c r="E380" s="43"/>
      <c r="F380" s="43"/>
      <c r="G380" s="48" t="str">
        <f t="shared" si="35"/>
        <v>//</v>
      </c>
      <c r="H380" s="51"/>
      <c r="I380" s="51"/>
      <c r="J380" s="54" t="str">
        <f t="shared" si="36"/>
        <v/>
      </c>
      <c r="K380" s="56"/>
      <c r="L380" s="43"/>
      <c r="N380" s="58" t="str">
        <f>IFERROR(VLOOKUP($A380,'②利用者名簿'!$A:$E,5,0),"")</f>
        <v/>
      </c>
      <c r="O380" s="59" t="str">
        <f>IFERROR(2*'①団体情報'!$B$5*'③入力シート'!J380,"")</f>
        <v/>
      </c>
      <c r="P380" s="59" t="str">
        <f>IFERROR(N380*'③入力シート'!J380,"")</f>
        <v/>
      </c>
      <c r="Q380" s="60" t="str">
        <f t="shared" si="37"/>
        <v>..</v>
      </c>
      <c r="R380" s="61" t="str">
        <f t="shared" si="38"/>
        <v/>
      </c>
      <c r="S380" s="61" t="str">
        <f t="shared" si="39"/>
        <v/>
      </c>
      <c r="T380" s="62" t="str">
        <f t="shared" si="40"/>
        <v/>
      </c>
      <c r="U380" s="58" t="str">
        <f t="shared" si="41"/>
        <v/>
      </c>
    </row>
    <row r="381" spans="1:21" ht="15.95" customHeight="1">
      <c r="A381" s="43"/>
      <c r="B381" s="46" t="str">
        <f>IFERROR(VLOOKUP($A381,'②利用者名簿'!$A:$E,2,0),"")</f>
        <v/>
      </c>
      <c r="C381" s="48" t="str">
        <f>IFERROR(VLOOKUP($A381,'②利用者名簿'!$A:$E,3,0),"")</f>
        <v/>
      </c>
      <c r="D381" s="43"/>
      <c r="E381" s="43"/>
      <c r="F381" s="43"/>
      <c r="G381" s="48" t="str">
        <f t="shared" si="35"/>
        <v>//</v>
      </c>
      <c r="H381" s="51"/>
      <c r="I381" s="51"/>
      <c r="J381" s="54" t="str">
        <f t="shared" si="36"/>
        <v/>
      </c>
      <c r="K381" s="56"/>
      <c r="L381" s="43"/>
      <c r="N381" s="58" t="str">
        <f>IFERROR(VLOOKUP($A381,'②利用者名簿'!$A:$E,5,0),"")</f>
        <v/>
      </c>
      <c r="O381" s="59" t="str">
        <f>IFERROR(2*'①団体情報'!$B$5*'③入力シート'!J381,"")</f>
        <v/>
      </c>
      <c r="P381" s="59" t="str">
        <f>IFERROR(N381*'③入力シート'!J381,"")</f>
        <v/>
      </c>
      <c r="Q381" s="60" t="str">
        <f t="shared" si="37"/>
        <v>..</v>
      </c>
      <c r="R381" s="61" t="str">
        <f t="shared" si="38"/>
        <v/>
      </c>
      <c r="S381" s="61" t="str">
        <f t="shared" si="39"/>
        <v/>
      </c>
      <c r="T381" s="62" t="str">
        <f t="shared" si="40"/>
        <v/>
      </c>
      <c r="U381" s="58" t="str">
        <f t="shared" si="41"/>
        <v/>
      </c>
    </row>
    <row r="382" spans="1:21" ht="15.95" customHeight="1">
      <c r="A382" s="43"/>
      <c r="B382" s="46" t="str">
        <f>IFERROR(VLOOKUP($A382,'②利用者名簿'!$A:$E,2,0),"")</f>
        <v/>
      </c>
      <c r="C382" s="48" t="str">
        <f>IFERROR(VLOOKUP($A382,'②利用者名簿'!$A:$E,3,0),"")</f>
        <v/>
      </c>
      <c r="D382" s="43"/>
      <c r="E382" s="43"/>
      <c r="F382" s="43"/>
      <c r="G382" s="48" t="str">
        <f t="shared" si="35"/>
        <v>//</v>
      </c>
      <c r="H382" s="51"/>
      <c r="I382" s="51"/>
      <c r="J382" s="54" t="str">
        <f t="shared" si="36"/>
        <v/>
      </c>
      <c r="K382" s="56"/>
      <c r="L382" s="43"/>
      <c r="N382" s="58" t="str">
        <f>IFERROR(VLOOKUP($A382,'②利用者名簿'!$A:$E,5,0),"")</f>
        <v/>
      </c>
      <c r="O382" s="59" t="str">
        <f>IFERROR(2*'①団体情報'!$B$5*'③入力シート'!J382,"")</f>
        <v/>
      </c>
      <c r="P382" s="59" t="str">
        <f>IFERROR(N382*'③入力シート'!J382,"")</f>
        <v/>
      </c>
      <c r="Q382" s="60" t="str">
        <f t="shared" si="37"/>
        <v>..</v>
      </c>
      <c r="R382" s="61" t="str">
        <f t="shared" si="38"/>
        <v/>
      </c>
      <c r="S382" s="61" t="str">
        <f t="shared" si="39"/>
        <v/>
      </c>
      <c r="T382" s="62" t="str">
        <f t="shared" si="40"/>
        <v/>
      </c>
      <c r="U382" s="58" t="str">
        <f t="shared" si="41"/>
        <v/>
      </c>
    </row>
    <row r="383" spans="1:21" ht="15.95" customHeight="1">
      <c r="A383" s="43"/>
      <c r="B383" s="46" t="str">
        <f>IFERROR(VLOOKUP($A383,'②利用者名簿'!$A:$E,2,0),"")</f>
        <v/>
      </c>
      <c r="C383" s="48" t="str">
        <f>IFERROR(VLOOKUP($A383,'②利用者名簿'!$A:$E,3,0),"")</f>
        <v/>
      </c>
      <c r="D383" s="43"/>
      <c r="E383" s="43"/>
      <c r="F383" s="43"/>
      <c r="G383" s="48" t="str">
        <f t="shared" si="35"/>
        <v>//</v>
      </c>
      <c r="H383" s="51"/>
      <c r="I383" s="51"/>
      <c r="J383" s="54" t="str">
        <f t="shared" si="36"/>
        <v/>
      </c>
      <c r="K383" s="56"/>
      <c r="L383" s="43"/>
      <c r="N383" s="58" t="str">
        <f>IFERROR(VLOOKUP($A383,'②利用者名簿'!$A:$E,5,0),"")</f>
        <v/>
      </c>
      <c r="O383" s="59" t="str">
        <f>IFERROR(2*'①団体情報'!$B$5*'③入力シート'!J383,"")</f>
        <v/>
      </c>
      <c r="P383" s="59" t="str">
        <f>IFERROR(N383*'③入力シート'!J383,"")</f>
        <v/>
      </c>
      <c r="Q383" s="60" t="str">
        <f t="shared" si="37"/>
        <v>..</v>
      </c>
      <c r="R383" s="61" t="str">
        <f t="shared" si="38"/>
        <v/>
      </c>
      <c r="S383" s="61" t="str">
        <f t="shared" si="39"/>
        <v/>
      </c>
      <c r="T383" s="62" t="str">
        <f t="shared" si="40"/>
        <v/>
      </c>
      <c r="U383" s="58" t="str">
        <f t="shared" si="41"/>
        <v/>
      </c>
    </row>
    <row r="384" spans="1:21" ht="15.95" customHeight="1">
      <c r="A384" s="43"/>
      <c r="B384" s="46" t="str">
        <f>IFERROR(VLOOKUP($A384,'②利用者名簿'!$A:$E,2,0),"")</f>
        <v/>
      </c>
      <c r="C384" s="48" t="str">
        <f>IFERROR(VLOOKUP($A384,'②利用者名簿'!$A:$E,3,0),"")</f>
        <v/>
      </c>
      <c r="D384" s="43"/>
      <c r="E384" s="43"/>
      <c r="F384" s="43"/>
      <c r="G384" s="48" t="str">
        <f t="shared" si="35"/>
        <v>//</v>
      </c>
      <c r="H384" s="51"/>
      <c r="I384" s="51"/>
      <c r="J384" s="54" t="str">
        <f t="shared" si="36"/>
        <v/>
      </c>
      <c r="K384" s="56"/>
      <c r="L384" s="43"/>
      <c r="N384" s="58" t="str">
        <f>IFERROR(VLOOKUP($A384,'②利用者名簿'!$A:$E,5,0),"")</f>
        <v/>
      </c>
      <c r="O384" s="59" t="str">
        <f>IFERROR(2*'①団体情報'!$B$5*'③入力シート'!J384,"")</f>
        <v/>
      </c>
      <c r="P384" s="59" t="str">
        <f>IFERROR(N384*'③入力シート'!J384,"")</f>
        <v/>
      </c>
      <c r="Q384" s="60" t="str">
        <f t="shared" si="37"/>
        <v>..</v>
      </c>
      <c r="R384" s="61" t="str">
        <f t="shared" si="38"/>
        <v/>
      </c>
      <c r="S384" s="61" t="str">
        <f t="shared" si="39"/>
        <v/>
      </c>
      <c r="T384" s="62" t="str">
        <f t="shared" si="40"/>
        <v/>
      </c>
      <c r="U384" s="58" t="str">
        <f t="shared" si="41"/>
        <v/>
      </c>
    </row>
    <row r="385" spans="1:21" ht="15.95" customHeight="1">
      <c r="A385" s="43"/>
      <c r="B385" s="46" t="str">
        <f>IFERROR(VLOOKUP($A385,'②利用者名簿'!$A:$E,2,0),"")</f>
        <v/>
      </c>
      <c r="C385" s="48" t="str">
        <f>IFERROR(VLOOKUP($A385,'②利用者名簿'!$A:$E,3,0),"")</f>
        <v/>
      </c>
      <c r="D385" s="43"/>
      <c r="E385" s="43"/>
      <c r="F385" s="43"/>
      <c r="G385" s="48" t="str">
        <f t="shared" si="35"/>
        <v>//</v>
      </c>
      <c r="H385" s="51"/>
      <c r="I385" s="51"/>
      <c r="J385" s="54" t="str">
        <f t="shared" si="36"/>
        <v/>
      </c>
      <c r="K385" s="56"/>
      <c r="L385" s="43"/>
      <c r="N385" s="58" t="str">
        <f>IFERROR(VLOOKUP($A385,'②利用者名簿'!$A:$E,5,0),"")</f>
        <v/>
      </c>
      <c r="O385" s="59" t="str">
        <f>IFERROR(2*'①団体情報'!$B$5*'③入力シート'!J385,"")</f>
        <v/>
      </c>
      <c r="P385" s="59" t="str">
        <f>IFERROR(N385*'③入力シート'!J385,"")</f>
        <v/>
      </c>
      <c r="Q385" s="60" t="str">
        <f t="shared" si="37"/>
        <v>..</v>
      </c>
      <c r="R385" s="61" t="str">
        <f t="shared" si="38"/>
        <v/>
      </c>
      <c r="S385" s="61" t="str">
        <f t="shared" si="39"/>
        <v/>
      </c>
      <c r="T385" s="62" t="str">
        <f t="shared" si="40"/>
        <v/>
      </c>
      <c r="U385" s="58" t="str">
        <f t="shared" si="41"/>
        <v/>
      </c>
    </row>
    <row r="386" spans="1:21" ht="15.95" customHeight="1">
      <c r="A386" s="43"/>
      <c r="B386" s="46" t="str">
        <f>IFERROR(VLOOKUP($A386,'②利用者名簿'!$A:$E,2,0),"")</f>
        <v/>
      </c>
      <c r="C386" s="48" t="str">
        <f>IFERROR(VLOOKUP($A386,'②利用者名簿'!$A:$E,3,0),"")</f>
        <v/>
      </c>
      <c r="D386" s="43"/>
      <c r="E386" s="43"/>
      <c r="F386" s="43"/>
      <c r="G386" s="48" t="str">
        <f t="shared" si="35"/>
        <v>//</v>
      </c>
      <c r="H386" s="51"/>
      <c r="I386" s="51"/>
      <c r="J386" s="54" t="str">
        <f t="shared" si="36"/>
        <v/>
      </c>
      <c r="K386" s="56"/>
      <c r="L386" s="43"/>
      <c r="N386" s="58" t="str">
        <f>IFERROR(VLOOKUP($A386,'②利用者名簿'!$A:$E,5,0),"")</f>
        <v/>
      </c>
      <c r="O386" s="59" t="str">
        <f>IFERROR(2*'①団体情報'!$B$5*'③入力シート'!J386,"")</f>
        <v/>
      </c>
      <c r="P386" s="59" t="str">
        <f>IFERROR(N386*'③入力シート'!J386,"")</f>
        <v/>
      </c>
      <c r="Q386" s="60" t="str">
        <f t="shared" si="37"/>
        <v>..</v>
      </c>
      <c r="R386" s="61" t="str">
        <f t="shared" si="38"/>
        <v/>
      </c>
      <c r="S386" s="61" t="str">
        <f t="shared" si="39"/>
        <v/>
      </c>
      <c r="T386" s="62" t="str">
        <f t="shared" si="40"/>
        <v/>
      </c>
      <c r="U386" s="58" t="str">
        <f t="shared" si="41"/>
        <v/>
      </c>
    </row>
    <row r="387" spans="1:21" ht="15.95" customHeight="1">
      <c r="A387" s="43"/>
      <c r="B387" s="46" t="str">
        <f>IFERROR(VLOOKUP($A387,'②利用者名簿'!$A:$E,2,0),"")</f>
        <v/>
      </c>
      <c r="C387" s="48" t="str">
        <f>IFERROR(VLOOKUP($A387,'②利用者名簿'!$A:$E,3,0),"")</f>
        <v/>
      </c>
      <c r="D387" s="43"/>
      <c r="E387" s="43"/>
      <c r="F387" s="43"/>
      <c r="G387" s="48" t="str">
        <f t="shared" si="35"/>
        <v>//</v>
      </c>
      <c r="H387" s="51"/>
      <c r="I387" s="51"/>
      <c r="J387" s="54" t="str">
        <f t="shared" si="36"/>
        <v/>
      </c>
      <c r="K387" s="56"/>
      <c r="L387" s="43"/>
      <c r="N387" s="58" t="str">
        <f>IFERROR(VLOOKUP($A387,'②利用者名簿'!$A:$E,5,0),"")</f>
        <v/>
      </c>
      <c r="O387" s="59" t="str">
        <f>IFERROR(2*'①団体情報'!$B$5*'③入力シート'!J387,"")</f>
        <v/>
      </c>
      <c r="P387" s="59" t="str">
        <f>IFERROR(N387*'③入力シート'!J387,"")</f>
        <v/>
      </c>
      <c r="Q387" s="60" t="str">
        <f t="shared" si="37"/>
        <v>..</v>
      </c>
      <c r="R387" s="61" t="str">
        <f t="shared" si="38"/>
        <v/>
      </c>
      <c r="S387" s="61" t="str">
        <f t="shared" si="39"/>
        <v/>
      </c>
      <c r="T387" s="62" t="str">
        <f t="shared" si="40"/>
        <v/>
      </c>
      <c r="U387" s="58" t="str">
        <f t="shared" si="41"/>
        <v/>
      </c>
    </row>
    <row r="388" spans="1:21" ht="15.95" customHeight="1">
      <c r="A388" s="43"/>
      <c r="B388" s="46" t="str">
        <f>IFERROR(VLOOKUP($A388,'②利用者名簿'!$A:$E,2,0),"")</f>
        <v/>
      </c>
      <c r="C388" s="48" t="str">
        <f>IFERROR(VLOOKUP($A388,'②利用者名簿'!$A:$E,3,0),"")</f>
        <v/>
      </c>
      <c r="D388" s="43"/>
      <c r="E388" s="43"/>
      <c r="F388" s="43"/>
      <c r="G388" s="48" t="str">
        <f t="shared" ref="G388:G451" si="42">TEXT(CONCATENATE(D388,"/",E388,"/",F388),"aaa")</f>
        <v>//</v>
      </c>
      <c r="H388" s="51"/>
      <c r="I388" s="51"/>
      <c r="J388" s="54" t="str">
        <f t="shared" ref="J388:J451" si="43">IFERROR(MROUND((ROUNDDOWN($I388,-2)-ROUNDDOWN($H388,-2))/100+(RIGHT($I388,2)-RIGHT($H388,2))/60,0.5),"")</f>
        <v/>
      </c>
      <c r="K388" s="56"/>
      <c r="L388" s="43"/>
      <c r="N388" s="58" t="str">
        <f>IFERROR(VLOOKUP($A388,'②利用者名簿'!$A:$E,5,0),"")</f>
        <v/>
      </c>
      <c r="O388" s="59" t="str">
        <f>IFERROR(2*'①団体情報'!$B$5*'③入力シート'!J388,"")</f>
        <v/>
      </c>
      <c r="P388" s="59" t="str">
        <f>IFERROR(N388*'③入力シート'!J388,"")</f>
        <v/>
      </c>
      <c r="Q388" s="60" t="str">
        <f t="shared" ref="Q388:Q451" si="44">CONCATENATE(D388,".",E388,".",F388)</f>
        <v>..</v>
      </c>
      <c r="R388" s="61" t="str">
        <f t="shared" ref="R388:R451" si="45">IFERROR(TIME(LEFT($H388,LEN($H388)-2),RIGHT($H388,2),0),"")</f>
        <v/>
      </c>
      <c r="S388" s="61" t="str">
        <f t="shared" ref="S388:S451" si="46">IFERROR(TIME(LEFT($I388,LEN($I388)-2),RIGHT($I388,2),0),"")</f>
        <v/>
      </c>
      <c r="T388" s="62" t="str">
        <f t="shared" ref="T388:T451" si="47">LEFT(K388,1)</f>
        <v/>
      </c>
      <c r="U388" s="58" t="str">
        <f t="shared" ref="U388:U451" si="48">CONCATENATE(A388,T388)</f>
        <v/>
      </c>
    </row>
    <row r="389" spans="1:21" ht="15.95" customHeight="1">
      <c r="A389" s="43"/>
      <c r="B389" s="46" t="str">
        <f>IFERROR(VLOOKUP($A389,'②利用者名簿'!$A:$E,2,0),"")</f>
        <v/>
      </c>
      <c r="C389" s="48" t="str">
        <f>IFERROR(VLOOKUP($A389,'②利用者名簿'!$A:$E,3,0),"")</f>
        <v/>
      </c>
      <c r="D389" s="43"/>
      <c r="E389" s="43"/>
      <c r="F389" s="43"/>
      <c r="G389" s="48" t="str">
        <f t="shared" si="42"/>
        <v>//</v>
      </c>
      <c r="H389" s="51"/>
      <c r="I389" s="51"/>
      <c r="J389" s="54" t="str">
        <f t="shared" si="43"/>
        <v/>
      </c>
      <c r="K389" s="56"/>
      <c r="L389" s="43"/>
      <c r="N389" s="58" t="str">
        <f>IFERROR(VLOOKUP($A389,'②利用者名簿'!$A:$E,5,0),"")</f>
        <v/>
      </c>
      <c r="O389" s="59" t="str">
        <f>IFERROR(2*'①団体情報'!$B$5*'③入力シート'!J389,"")</f>
        <v/>
      </c>
      <c r="P389" s="59" t="str">
        <f>IFERROR(N389*'③入力シート'!J389,"")</f>
        <v/>
      </c>
      <c r="Q389" s="60" t="str">
        <f t="shared" si="44"/>
        <v>..</v>
      </c>
      <c r="R389" s="61" t="str">
        <f t="shared" si="45"/>
        <v/>
      </c>
      <c r="S389" s="61" t="str">
        <f t="shared" si="46"/>
        <v/>
      </c>
      <c r="T389" s="62" t="str">
        <f t="shared" si="47"/>
        <v/>
      </c>
      <c r="U389" s="58" t="str">
        <f t="shared" si="48"/>
        <v/>
      </c>
    </row>
    <row r="390" spans="1:21" ht="15.95" customHeight="1">
      <c r="A390" s="43"/>
      <c r="B390" s="46" t="str">
        <f>IFERROR(VLOOKUP($A390,'②利用者名簿'!$A:$E,2,0),"")</f>
        <v/>
      </c>
      <c r="C390" s="48" t="str">
        <f>IFERROR(VLOOKUP($A390,'②利用者名簿'!$A:$E,3,0),"")</f>
        <v/>
      </c>
      <c r="D390" s="43"/>
      <c r="E390" s="43"/>
      <c r="F390" s="43"/>
      <c r="G390" s="48" t="str">
        <f t="shared" si="42"/>
        <v>//</v>
      </c>
      <c r="H390" s="51"/>
      <c r="I390" s="51"/>
      <c r="J390" s="54" t="str">
        <f t="shared" si="43"/>
        <v/>
      </c>
      <c r="K390" s="56"/>
      <c r="L390" s="43"/>
      <c r="N390" s="58" t="str">
        <f>IFERROR(VLOOKUP($A390,'②利用者名簿'!$A:$E,5,0),"")</f>
        <v/>
      </c>
      <c r="O390" s="59" t="str">
        <f>IFERROR(2*'①団体情報'!$B$5*'③入力シート'!J390,"")</f>
        <v/>
      </c>
      <c r="P390" s="59" t="str">
        <f>IFERROR(N390*'③入力シート'!J390,"")</f>
        <v/>
      </c>
      <c r="Q390" s="60" t="str">
        <f t="shared" si="44"/>
        <v>..</v>
      </c>
      <c r="R390" s="61" t="str">
        <f t="shared" si="45"/>
        <v/>
      </c>
      <c r="S390" s="61" t="str">
        <f t="shared" si="46"/>
        <v/>
      </c>
      <c r="T390" s="62" t="str">
        <f t="shared" si="47"/>
        <v/>
      </c>
      <c r="U390" s="58" t="str">
        <f t="shared" si="48"/>
        <v/>
      </c>
    </row>
    <row r="391" spans="1:21" ht="15.95" customHeight="1">
      <c r="A391" s="43"/>
      <c r="B391" s="46" t="str">
        <f>IFERROR(VLOOKUP($A391,'②利用者名簿'!$A:$E,2,0),"")</f>
        <v/>
      </c>
      <c r="C391" s="48" t="str">
        <f>IFERROR(VLOOKUP($A391,'②利用者名簿'!$A:$E,3,0),"")</f>
        <v/>
      </c>
      <c r="D391" s="43"/>
      <c r="E391" s="43"/>
      <c r="F391" s="43"/>
      <c r="G391" s="48" t="str">
        <f t="shared" si="42"/>
        <v>//</v>
      </c>
      <c r="H391" s="51"/>
      <c r="I391" s="51"/>
      <c r="J391" s="54" t="str">
        <f t="shared" si="43"/>
        <v/>
      </c>
      <c r="K391" s="56"/>
      <c r="L391" s="43"/>
      <c r="N391" s="58" t="str">
        <f>IFERROR(VLOOKUP($A391,'②利用者名簿'!$A:$E,5,0),"")</f>
        <v/>
      </c>
      <c r="O391" s="59" t="str">
        <f>IFERROR(2*'①団体情報'!$B$5*'③入力シート'!J391,"")</f>
        <v/>
      </c>
      <c r="P391" s="59" t="str">
        <f>IFERROR(N391*'③入力シート'!J391,"")</f>
        <v/>
      </c>
      <c r="Q391" s="60" t="str">
        <f t="shared" si="44"/>
        <v>..</v>
      </c>
      <c r="R391" s="61" t="str">
        <f t="shared" si="45"/>
        <v/>
      </c>
      <c r="S391" s="61" t="str">
        <f t="shared" si="46"/>
        <v/>
      </c>
      <c r="T391" s="62" t="str">
        <f t="shared" si="47"/>
        <v/>
      </c>
      <c r="U391" s="58" t="str">
        <f t="shared" si="48"/>
        <v/>
      </c>
    </row>
    <row r="392" spans="1:21" ht="15.95" customHeight="1">
      <c r="A392" s="43"/>
      <c r="B392" s="46" t="str">
        <f>IFERROR(VLOOKUP($A392,'②利用者名簿'!$A:$E,2,0),"")</f>
        <v/>
      </c>
      <c r="C392" s="48" t="str">
        <f>IFERROR(VLOOKUP($A392,'②利用者名簿'!$A:$E,3,0),"")</f>
        <v/>
      </c>
      <c r="D392" s="43"/>
      <c r="E392" s="43"/>
      <c r="F392" s="43"/>
      <c r="G392" s="48" t="str">
        <f t="shared" si="42"/>
        <v>//</v>
      </c>
      <c r="H392" s="51"/>
      <c r="I392" s="51"/>
      <c r="J392" s="54" t="str">
        <f t="shared" si="43"/>
        <v/>
      </c>
      <c r="K392" s="56"/>
      <c r="L392" s="43"/>
      <c r="N392" s="58" t="str">
        <f>IFERROR(VLOOKUP($A392,'②利用者名簿'!$A:$E,5,0),"")</f>
        <v/>
      </c>
      <c r="O392" s="59" t="str">
        <f>IFERROR(2*'①団体情報'!$B$5*'③入力シート'!J392,"")</f>
        <v/>
      </c>
      <c r="P392" s="59" t="str">
        <f>IFERROR(N392*'③入力シート'!J392,"")</f>
        <v/>
      </c>
      <c r="Q392" s="60" t="str">
        <f t="shared" si="44"/>
        <v>..</v>
      </c>
      <c r="R392" s="61" t="str">
        <f t="shared" si="45"/>
        <v/>
      </c>
      <c r="S392" s="61" t="str">
        <f t="shared" si="46"/>
        <v/>
      </c>
      <c r="T392" s="62" t="str">
        <f t="shared" si="47"/>
        <v/>
      </c>
      <c r="U392" s="58" t="str">
        <f t="shared" si="48"/>
        <v/>
      </c>
    </row>
    <row r="393" spans="1:21" ht="15.95" customHeight="1">
      <c r="A393" s="43"/>
      <c r="B393" s="46" t="str">
        <f>IFERROR(VLOOKUP($A393,'②利用者名簿'!$A:$E,2,0),"")</f>
        <v/>
      </c>
      <c r="C393" s="48" t="str">
        <f>IFERROR(VLOOKUP($A393,'②利用者名簿'!$A:$E,3,0),"")</f>
        <v/>
      </c>
      <c r="D393" s="43"/>
      <c r="E393" s="43"/>
      <c r="F393" s="43"/>
      <c r="G393" s="48" t="str">
        <f t="shared" si="42"/>
        <v>//</v>
      </c>
      <c r="H393" s="51"/>
      <c r="I393" s="51"/>
      <c r="J393" s="54" t="str">
        <f t="shared" si="43"/>
        <v/>
      </c>
      <c r="K393" s="56"/>
      <c r="L393" s="43"/>
      <c r="N393" s="58" t="str">
        <f>IFERROR(VLOOKUP($A393,'②利用者名簿'!$A:$E,5,0),"")</f>
        <v/>
      </c>
      <c r="O393" s="59" t="str">
        <f>IFERROR(2*'①団体情報'!$B$5*'③入力シート'!J393,"")</f>
        <v/>
      </c>
      <c r="P393" s="59" t="str">
        <f>IFERROR(N393*'③入力シート'!J393,"")</f>
        <v/>
      </c>
      <c r="Q393" s="60" t="str">
        <f t="shared" si="44"/>
        <v>..</v>
      </c>
      <c r="R393" s="61" t="str">
        <f t="shared" si="45"/>
        <v/>
      </c>
      <c r="S393" s="61" t="str">
        <f t="shared" si="46"/>
        <v/>
      </c>
      <c r="T393" s="62" t="str">
        <f t="shared" si="47"/>
        <v/>
      </c>
      <c r="U393" s="58" t="str">
        <f t="shared" si="48"/>
        <v/>
      </c>
    </row>
    <row r="394" spans="1:21" ht="15.95" customHeight="1">
      <c r="A394" s="43"/>
      <c r="B394" s="46" t="str">
        <f>IFERROR(VLOOKUP($A394,'②利用者名簿'!$A:$E,2,0),"")</f>
        <v/>
      </c>
      <c r="C394" s="48" t="str">
        <f>IFERROR(VLOOKUP($A394,'②利用者名簿'!$A:$E,3,0),"")</f>
        <v/>
      </c>
      <c r="D394" s="43"/>
      <c r="E394" s="43"/>
      <c r="F394" s="43"/>
      <c r="G394" s="48" t="str">
        <f t="shared" si="42"/>
        <v>//</v>
      </c>
      <c r="H394" s="51"/>
      <c r="I394" s="51"/>
      <c r="J394" s="54" t="str">
        <f t="shared" si="43"/>
        <v/>
      </c>
      <c r="K394" s="56"/>
      <c r="L394" s="43"/>
      <c r="N394" s="58" t="str">
        <f>IFERROR(VLOOKUP($A394,'②利用者名簿'!$A:$E,5,0),"")</f>
        <v/>
      </c>
      <c r="O394" s="59" t="str">
        <f>IFERROR(2*'①団体情報'!$B$5*'③入力シート'!J394,"")</f>
        <v/>
      </c>
      <c r="P394" s="59" t="str">
        <f>IFERROR(N394*'③入力シート'!J394,"")</f>
        <v/>
      </c>
      <c r="Q394" s="60" t="str">
        <f t="shared" si="44"/>
        <v>..</v>
      </c>
      <c r="R394" s="61" t="str">
        <f t="shared" si="45"/>
        <v/>
      </c>
      <c r="S394" s="61" t="str">
        <f t="shared" si="46"/>
        <v/>
      </c>
      <c r="T394" s="62" t="str">
        <f t="shared" si="47"/>
        <v/>
      </c>
      <c r="U394" s="58" t="str">
        <f t="shared" si="48"/>
        <v/>
      </c>
    </row>
    <row r="395" spans="1:21" ht="15.95" customHeight="1">
      <c r="A395" s="43"/>
      <c r="B395" s="46" t="str">
        <f>IFERROR(VLOOKUP($A395,'②利用者名簿'!$A:$E,2,0),"")</f>
        <v/>
      </c>
      <c r="C395" s="48" t="str">
        <f>IFERROR(VLOOKUP($A395,'②利用者名簿'!$A:$E,3,0),"")</f>
        <v/>
      </c>
      <c r="D395" s="43"/>
      <c r="E395" s="43"/>
      <c r="F395" s="43"/>
      <c r="G395" s="48" t="str">
        <f t="shared" si="42"/>
        <v>//</v>
      </c>
      <c r="H395" s="51"/>
      <c r="I395" s="51"/>
      <c r="J395" s="54" t="str">
        <f t="shared" si="43"/>
        <v/>
      </c>
      <c r="K395" s="56"/>
      <c r="L395" s="43"/>
      <c r="N395" s="58" t="str">
        <f>IFERROR(VLOOKUP($A395,'②利用者名簿'!$A:$E,5,0),"")</f>
        <v/>
      </c>
      <c r="O395" s="59" t="str">
        <f>IFERROR(2*'①団体情報'!$B$5*'③入力シート'!J395,"")</f>
        <v/>
      </c>
      <c r="P395" s="59" t="str">
        <f>IFERROR(N395*'③入力シート'!J395,"")</f>
        <v/>
      </c>
      <c r="Q395" s="60" t="str">
        <f t="shared" si="44"/>
        <v>..</v>
      </c>
      <c r="R395" s="61" t="str">
        <f t="shared" si="45"/>
        <v/>
      </c>
      <c r="S395" s="61" t="str">
        <f t="shared" si="46"/>
        <v/>
      </c>
      <c r="T395" s="62" t="str">
        <f t="shared" si="47"/>
        <v/>
      </c>
      <c r="U395" s="58" t="str">
        <f t="shared" si="48"/>
        <v/>
      </c>
    </row>
    <row r="396" spans="1:21" ht="15.95" customHeight="1">
      <c r="A396" s="43"/>
      <c r="B396" s="46" t="str">
        <f>IFERROR(VLOOKUP($A396,'②利用者名簿'!$A:$E,2,0),"")</f>
        <v/>
      </c>
      <c r="C396" s="48" t="str">
        <f>IFERROR(VLOOKUP($A396,'②利用者名簿'!$A:$E,3,0),"")</f>
        <v/>
      </c>
      <c r="D396" s="43"/>
      <c r="E396" s="43"/>
      <c r="F396" s="43"/>
      <c r="G396" s="48" t="str">
        <f t="shared" si="42"/>
        <v>//</v>
      </c>
      <c r="H396" s="51"/>
      <c r="I396" s="51"/>
      <c r="J396" s="54" t="str">
        <f t="shared" si="43"/>
        <v/>
      </c>
      <c r="K396" s="56"/>
      <c r="L396" s="43"/>
      <c r="N396" s="58" t="str">
        <f>IFERROR(VLOOKUP($A396,'②利用者名簿'!$A:$E,5,0),"")</f>
        <v/>
      </c>
      <c r="O396" s="59" t="str">
        <f>IFERROR(2*'①団体情報'!$B$5*'③入力シート'!J396,"")</f>
        <v/>
      </c>
      <c r="P396" s="59" t="str">
        <f>IFERROR(N396*'③入力シート'!J396,"")</f>
        <v/>
      </c>
      <c r="Q396" s="60" t="str">
        <f t="shared" si="44"/>
        <v>..</v>
      </c>
      <c r="R396" s="61" t="str">
        <f t="shared" si="45"/>
        <v/>
      </c>
      <c r="S396" s="61" t="str">
        <f t="shared" si="46"/>
        <v/>
      </c>
      <c r="T396" s="62" t="str">
        <f t="shared" si="47"/>
        <v/>
      </c>
      <c r="U396" s="58" t="str">
        <f t="shared" si="48"/>
        <v/>
      </c>
    </row>
    <row r="397" spans="1:21" ht="15.95" customHeight="1">
      <c r="A397" s="43"/>
      <c r="B397" s="46" t="str">
        <f>IFERROR(VLOOKUP($A397,'②利用者名簿'!$A:$E,2,0),"")</f>
        <v/>
      </c>
      <c r="C397" s="48" t="str">
        <f>IFERROR(VLOOKUP($A397,'②利用者名簿'!$A:$E,3,0),"")</f>
        <v/>
      </c>
      <c r="D397" s="43"/>
      <c r="E397" s="43"/>
      <c r="F397" s="43"/>
      <c r="G397" s="48" t="str">
        <f t="shared" si="42"/>
        <v>//</v>
      </c>
      <c r="H397" s="51"/>
      <c r="I397" s="51"/>
      <c r="J397" s="54" t="str">
        <f t="shared" si="43"/>
        <v/>
      </c>
      <c r="K397" s="56"/>
      <c r="L397" s="43"/>
      <c r="N397" s="58" t="str">
        <f>IFERROR(VLOOKUP($A397,'②利用者名簿'!$A:$E,5,0),"")</f>
        <v/>
      </c>
      <c r="O397" s="59" t="str">
        <f>IFERROR(2*'①団体情報'!$B$5*'③入力シート'!J397,"")</f>
        <v/>
      </c>
      <c r="P397" s="59" t="str">
        <f>IFERROR(N397*'③入力シート'!J397,"")</f>
        <v/>
      </c>
      <c r="Q397" s="60" t="str">
        <f t="shared" si="44"/>
        <v>..</v>
      </c>
      <c r="R397" s="61" t="str">
        <f t="shared" si="45"/>
        <v/>
      </c>
      <c r="S397" s="61" t="str">
        <f t="shared" si="46"/>
        <v/>
      </c>
      <c r="T397" s="62" t="str">
        <f t="shared" si="47"/>
        <v/>
      </c>
      <c r="U397" s="58" t="str">
        <f t="shared" si="48"/>
        <v/>
      </c>
    </row>
    <row r="398" spans="1:21" ht="15.95" customHeight="1">
      <c r="A398" s="43"/>
      <c r="B398" s="46" t="str">
        <f>IFERROR(VLOOKUP($A398,'②利用者名簿'!$A:$E,2,0),"")</f>
        <v/>
      </c>
      <c r="C398" s="48" t="str">
        <f>IFERROR(VLOOKUP($A398,'②利用者名簿'!$A:$E,3,0),"")</f>
        <v/>
      </c>
      <c r="D398" s="43"/>
      <c r="E398" s="43"/>
      <c r="F398" s="43"/>
      <c r="G398" s="48" t="str">
        <f t="shared" si="42"/>
        <v>//</v>
      </c>
      <c r="H398" s="51"/>
      <c r="I398" s="51"/>
      <c r="J398" s="54" t="str">
        <f t="shared" si="43"/>
        <v/>
      </c>
      <c r="K398" s="56"/>
      <c r="L398" s="43"/>
      <c r="N398" s="58" t="str">
        <f>IFERROR(VLOOKUP($A398,'②利用者名簿'!$A:$E,5,0),"")</f>
        <v/>
      </c>
      <c r="O398" s="59" t="str">
        <f>IFERROR(2*'①団体情報'!$B$5*'③入力シート'!J398,"")</f>
        <v/>
      </c>
      <c r="P398" s="59" t="str">
        <f>IFERROR(N398*'③入力シート'!J398,"")</f>
        <v/>
      </c>
      <c r="Q398" s="60" t="str">
        <f t="shared" si="44"/>
        <v>..</v>
      </c>
      <c r="R398" s="61" t="str">
        <f t="shared" si="45"/>
        <v/>
      </c>
      <c r="S398" s="61" t="str">
        <f t="shared" si="46"/>
        <v/>
      </c>
      <c r="T398" s="62" t="str">
        <f t="shared" si="47"/>
        <v/>
      </c>
      <c r="U398" s="58" t="str">
        <f t="shared" si="48"/>
        <v/>
      </c>
    </row>
    <row r="399" spans="1:21" ht="15.95" customHeight="1">
      <c r="A399" s="43"/>
      <c r="B399" s="46" t="str">
        <f>IFERROR(VLOOKUP($A399,'②利用者名簿'!$A:$E,2,0),"")</f>
        <v/>
      </c>
      <c r="C399" s="48" t="str">
        <f>IFERROR(VLOOKUP($A399,'②利用者名簿'!$A:$E,3,0),"")</f>
        <v/>
      </c>
      <c r="D399" s="43"/>
      <c r="E399" s="43"/>
      <c r="F399" s="43"/>
      <c r="G399" s="48" t="str">
        <f t="shared" si="42"/>
        <v>//</v>
      </c>
      <c r="H399" s="51"/>
      <c r="I399" s="51"/>
      <c r="J399" s="54" t="str">
        <f t="shared" si="43"/>
        <v/>
      </c>
      <c r="K399" s="56"/>
      <c r="L399" s="43"/>
      <c r="N399" s="58" t="str">
        <f>IFERROR(VLOOKUP($A399,'②利用者名簿'!$A:$E,5,0),"")</f>
        <v/>
      </c>
      <c r="O399" s="59" t="str">
        <f>IFERROR(2*'①団体情報'!$B$5*'③入力シート'!J399,"")</f>
        <v/>
      </c>
      <c r="P399" s="59" t="str">
        <f>IFERROR(N399*'③入力シート'!J399,"")</f>
        <v/>
      </c>
      <c r="Q399" s="60" t="str">
        <f t="shared" si="44"/>
        <v>..</v>
      </c>
      <c r="R399" s="61" t="str">
        <f t="shared" si="45"/>
        <v/>
      </c>
      <c r="S399" s="61" t="str">
        <f t="shared" si="46"/>
        <v/>
      </c>
      <c r="T399" s="62" t="str">
        <f t="shared" si="47"/>
        <v/>
      </c>
      <c r="U399" s="58" t="str">
        <f t="shared" si="48"/>
        <v/>
      </c>
    </row>
    <row r="400" spans="1:21" ht="15.95" customHeight="1">
      <c r="A400" s="43"/>
      <c r="B400" s="46" t="str">
        <f>IFERROR(VLOOKUP($A400,'②利用者名簿'!$A:$E,2,0),"")</f>
        <v/>
      </c>
      <c r="C400" s="48" t="str">
        <f>IFERROR(VLOOKUP($A400,'②利用者名簿'!$A:$E,3,0),"")</f>
        <v/>
      </c>
      <c r="D400" s="43"/>
      <c r="E400" s="43"/>
      <c r="F400" s="43"/>
      <c r="G400" s="48" t="str">
        <f t="shared" si="42"/>
        <v>//</v>
      </c>
      <c r="H400" s="51"/>
      <c r="I400" s="51"/>
      <c r="J400" s="54" t="str">
        <f t="shared" si="43"/>
        <v/>
      </c>
      <c r="K400" s="56"/>
      <c r="L400" s="43"/>
      <c r="N400" s="58" t="str">
        <f>IFERROR(VLOOKUP($A400,'②利用者名簿'!$A:$E,5,0),"")</f>
        <v/>
      </c>
      <c r="O400" s="59" t="str">
        <f>IFERROR(2*'①団体情報'!$B$5*'③入力シート'!J400,"")</f>
        <v/>
      </c>
      <c r="P400" s="59" t="str">
        <f>IFERROR(N400*'③入力シート'!J400,"")</f>
        <v/>
      </c>
      <c r="Q400" s="60" t="str">
        <f t="shared" si="44"/>
        <v>..</v>
      </c>
      <c r="R400" s="61" t="str">
        <f t="shared" si="45"/>
        <v/>
      </c>
      <c r="S400" s="61" t="str">
        <f t="shared" si="46"/>
        <v/>
      </c>
      <c r="T400" s="62" t="str">
        <f t="shared" si="47"/>
        <v/>
      </c>
      <c r="U400" s="58" t="str">
        <f t="shared" si="48"/>
        <v/>
      </c>
    </row>
    <row r="401" spans="1:21" ht="15.95" customHeight="1">
      <c r="A401" s="43"/>
      <c r="B401" s="46" t="str">
        <f>IFERROR(VLOOKUP($A401,'②利用者名簿'!$A:$E,2,0),"")</f>
        <v/>
      </c>
      <c r="C401" s="48" t="str">
        <f>IFERROR(VLOOKUP($A401,'②利用者名簿'!$A:$E,3,0),"")</f>
        <v/>
      </c>
      <c r="D401" s="43"/>
      <c r="E401" s="43"/>
      <c r="F401" s="43"/>
      <c r="G401" s="48" t="str">
        <f t="shared" si="42"/>
        <v>//</v>
      </c>
      <c r="H401" s="51"/>
      <c r="I401" s="51"/>
      <c r="J401" s="54" t="str">
        <f t="shared" si="43"/>
        <v/>
      </c>
      <c r="K401" s="56"/>
      <c r="L401" s="43"/>
      <c r="N401" s="58" t="str">
        <f>IFERROR(VLOOKUP($A401,'②利用者名簿'!$A:$E,5,0),"")</f>
        <v/>
      </c>
      <c r="O401" s="59" t="str">
        <f>IFERROR(2*'①団体情報'!$B$5*'③入力シート'!J401,"")</f>
        <v/>
      </c>
      <c r="P401" s="59" t="str">
        <f>IFERROR(N401*'③入力シート'!J401,"")</f>
        <v/>
      </c>
      <c r="Q401" s="60" t="str">
        <f t="shared" si="44"/>
        <v>..</v>
      </c>
      <c r="R401" s="61" t="str">
        <f t="shared" si="45"/>
        <v/>
      </c>
      <c r="S401" s="61" t="str">
        <f t="shared" si="46"/>
        <v/>
      </c>
      <c r="T401" s="62" t="str">
        <f t="shared" si="47"/>
        <v/>
      </c>
      <c r="U401" s="58" t="str">
        <f t="shared" si="48"/>
        <v/>
      </c>
    </row>
    <row r="402" spans="1:21" ht="15.95" customHeight="1">
      <c r="A402" s="43"/>
      <c r="B402" s="46" t="str">
        <f>IFERROR(VLOOKUP($A402,'②利用者名簿'!$A:$E,2,0),"")</f>
        <v/>
      </c>
      <c r="C402" s="48" t="str">
        <f>IFERROR(VLOOKUP($A402,'②利用者名簿'!$A:$E,3,0),"")</f>
        <v/>
      </c>
      <c r="D402" s="43"/>
      <c r="E402" s="43"/>
      <c r="F402" s="43"/>
      <c r="G402" s="48" t="str">
        <f t="shared" si="42"/>
        <v>//</v>
      </c>
      <c r="H402" s="51"/>
      <c r="I402" s="51"/>
      <c r="J402" s="54" t="str">
        <f t="shared" si="43"/>
        <v/>
      </c>
      <c r="K402" s="56"/>
      <c r="L402" s="43"/>
      <c r="N402" s="58" t="str">
        <f>IFERROR(VLOOKUP($A402,'②利用者名簿'!$A:$E,5,0),"")</f>
        <v/>
      </c>
      <c r="O402" s="59" t="str">
        <f>IFERROR(2*'①団体情報'!$B$5*'③入力シート'!J402,"")</f>
        <v/>
      </c>
      <c r="P402" s="59" t="str">
        <f>IFERROR(N402*'③入力シート'!J402,"")</f>
        <v/>
      </c>
      <c r="Q402" s="60" t="str">
        <f t="shared" si="44"/>
        <v>..</v>
      </c>
      <c r="R402" s="61" t="str">
        <f t="shared" si="45"/>
        <v/>
      </c>
      <c r="S402" s="61" t="str">
        <f t="shared" si="46"/>
        <v/>
      </c>
      <c r="T402" s="62" t="str">
        <f t="shared" si="47"/>
        <v/>
      </c>
      <c r="U402" s="58" t="str">
        <f t="shared" si="48"/>
        <v/>
      </c>
    </row>
    <row r="403" spans="1:21" ht="15.95" customHeight="1">
      <c r="A403" s="43"/>
      <c r="B403" s="46" t="str">
        <f>IFERROR(VLOOKUP($A403,'②利用者名簿'!$A:$E,2,0),"")</f>
        <v/>
      </c>
      <c r="C403" s="48" t="str">
        <f>IFERROR(VLOOKUP($A403,'②利用者名簿'!$A:$E,3,0),"")</f>
        <v/>
      </c>
      <c r="D403" s="43"/>
      <c r="E403" s="43"/>
      <c r="F403" s="43"/>
      <c r="G403" s="48" t="str">
        <f t="shared" si="42"/>
        <v>//</v>
      </c>
      <c r="H403" s="51"/>
      <c r="I403" s="51"/>
      <c r="J403" s="54" t="str">
        <f t="shared" si="43"/>
        <v/>
      </c>
      <c r="K403" s="56"/>
      <c r="L403" s="43"/>
      <c r="N403" s="58" t="str">
        <f>IFERROR(VLOOKUP($A403,'②利用者名簿'!$A:$E,5,0),"")</f>
        <v/>
      </c>
      <c r="O403" s="59" t="str">
        <f>IFERROR(2*'①団体情報'!$B$5*'③入力シート'!J403,"")</f>
        <v/>
      </c>
      <c r="P403" s="59" t="str">
        <f>IFERROR(N403*'③入力シート'!J403,"")</f>
        <v/>
      </c>
      <c r="Q403" s="60" t="str">
        <f t="shared" si="44"/>
        <v>..</v>
      </c>
      <c r="R403" s="61" t="str">
        <f t="shared" si="45"/>
        <v/>
      </c>
      <c r="S403" s="61" t="str">
        <f t="shared" si="46"/>
        <v/>
      </c>
      <c r="T403" s="62" t="str">
        <f t="shared" si="47"/>
        <v/>
      </c>
      <c r="U403" s="58" t="str">
        <f t="shared" si="48"/>
        <v/>
      </c>
    </row>
    <row r="404" spans="1:21" ht="15.95" customHeight="1">
      <c r="A404" s="43"/>
      <c r="B404" s="46" t="str">
        <f>IFERROR(VLOOKUP($A404,'②利用者名簿'!$A:$E,2,0),"")</f>
        <v/>
      </c>
      <c r="C404" s="48" t="str">
        <f>IFERROR(VLOOKUP($A404,'②利用者名簿'!$A:$E,3,0),"")</f>
        <v/>
      </c>
      <c r="D404" s="43"/>
      <c r="E404" s="43"/>
      <c r="F404" s="43"/>
      <c r="G404" s="48" t="str">
        <f t="shared" si="42"/>
        <v>//</v>
      </c>
      <c r="H404" s="51"/>
      <c r="I404" s="51"/>
      <c r="J404" s="54" t="str">
        <f t="shared" si="43"/>
        <v/>
      </c>
      <c r="K404" s="56"/>
      <c r="L404" s="43"/>
      <c r="N404" s="58" t="str">
        <f>IFERROR(VLOOKUP($A404,'②利用者名簿'!$A:$E,5,0),"")</f>
        <v/>
      </c>
      <c r="O404" s="59" t="str">
        <f>IFERROR(2*'①団体情報'!$B$5*'③入力シート'!J404,"")</f>
        <v/>
      </c>
      <c r="P404" s="59" t="str">
        <f>IFERROR(N404*'③入力シート'!J404,"")</f>
        <v/>
      </c>
      <c r="Q404" s="60" t="str">
        <f t="shared" si="44"/>
        <v>..</v>
      </c>
      <c r="R404" s="61" t="str">
        <f t="shared" si="45"/>
        <v/>
      </c>
      <c r="S404" s="61" t="str">
        <f t="shared" si="46"/>
        <v/>
      </c>
      <c r="T404" s="62" t="str">
        <f t="shared" si="47"/>
        <v/>
      </c>
      <c r="U404" s="58" t="str">
        <f t="shared" si="48"/>
        <v/>
      </c>
    </row>
    <row r="405" spans="1:21" ht="15.95" customHeight="1">
      <c r="A405" s="43"/>
      <c r="B405" s="46" t="str">
        <f>IFERROR(VLOOKUP($A405,'②利用者名簿'!$A:$E,2,0),"")</f>
        <v/>
      </c>
      <c r="C405" s="48" t="str">
        <f>IFERROR(VLOOKUP($A405,'②利用者名簿'!$A:$E,3,0),"")</f>
        <v/>
      </c>
      <c r="D405" s="43"/>
      <c r="E405" s="43"/>
      <c r="F405" s="43"/>
      <c r="G405" s="48" t="str">
        <f t="shared" si="42"/>
        <v>//</v>
      </c>
      <c r="H405" s="51"/>
      <c r="I405" s="51"/>
      <c r="J405" s="54" t="str">
        <f t="shared" si="43"/>
        <v/>
      </c>
      <c r="K405" s="56"/>
      <c r="L405" s="43"/>
      <c r="N405" s="58" t="str">
        <f>IFERROR(VLOOKUP($A405,'②利用者名簿'!$A:$E,5,0),"")</f>
        <v/>
      </c>
      <c r="O405" s="59" t="str">
        <f>IFERROR(2*'①団体情報'!$B$5*'③入力シート'!J405,"")</f>
        <v/>
      </c>
      <c r="P405" s="59" t="str">
        <f>IFERROR(N405*'③入力シート'!J405,"")</f>
        <v/>
      </c>
      <c r="Q405" s="60" t="str">
        <f t="shared" si="44"/>
        <v>..</v>
      </c>
      <c r="R405" s="61" t="str">
        <f t="shared" si="45"/>
        <v/>
      </c>
      <c r="S405" s="61" t="str">
        <f t="shared" si="46"/>
        <v/>
      </c>
      <c r="T405" s="62" t="str">
        <f t="shared" si="47"/>
        <v/>
      </c>
      <c r="U405" s="58" t="str">
        <f t="shared" si="48"/>
        <v/>
      </c>
    </row>
    <row r="406" spans="1:21" ht="15.95" customHeight="1">
      <c r="A406" s="43"/>
      <c r="B406" s="46" t="str">
        <f>IFERROR(VLOOKUP($A406,'②利用者名簿'!$A:$E,2,0),"")</f>
        <v/>
      </c>
      <c r="C406" s="48" t="str">
        <f>IFERROR(VLOOKUP($A406,'②利用者名簿'!$A:$E,3,0),"")</f>
        <v/>
      </c>
      <c r="D406" s="43"/>
      <c r="E406" s="43"/>
      <c r="F406" s="43"/>
      <c r="G406" s="48" t="str">
        <f t="shared" si="42"/>
        <v>//</v>
      </c>
      <c r="H406" s="51"/>
      <c r="I406" s="51"/>
      <c r="J406" s="54" t="str">
        <f t="shared" si="43"/>
        <v/>
      </c>
      <c r="K406" s="56"/>
      <c r="L406" s="43"/>
      <c r="N406" s="58" t="str">
        <f>IFERROR(VLOOKUP($A406,'②利用者名簿'!$A:$E,5,0),"")</f>
        <v/>
      </c>
      <c r="O406" s="59" t="str">
        <f>IFERROR(2*'①団体情報'!$B$5*'③入力シート'!J406,"")</f>
        <v/>
      </c>
      <c r="P406" s="59" t="str">
        <f>IFERROR(N406*'③入力シート'!J406,"")</f>
        <v/>
      </c>
      <c r="Q406" s="60" t="str">
        <f t="shared" si="44"/>
        <v>..</v>
      </c>
      <c r="R406" s="61" t="str">
        <f t="shared" si="45"/>
        <v/>
      </c>
      <c r="S406" s="61" t="str">
        <f t="shared" si="46"/>
        <v/>
      </c>
      <c r="T406" s="62" t="str">
        <f t="shared" si="47"/>
        <v/>
      </c>
      <c r="U406" s="58" t="str">
        <f t="shared" si="48"/>
        <v/>
      </c>
    </row>
    <row r="407" spans="1:21" ht="15.95" customHeight="1">
      <c r="A407" s="43"/>
      <c r="B407" s="46" t="str">
        <f>IFERROR(VLOOKUP($A407,'②利用者名簿'!$A:$E,2,0),"")</f>
        <v/>
      </c>
      <c r="C407" s="48" t="str">
        <f>IFERROR(VLOOKUP($A407,'②利用者名簿'!$A:$E,3,0),"")</f>
        <v/>
      </c>
      <c r="D407" s="43"/>
      <c r="E407" s="43"/>
      <c r="F407" s="43"/>
      <c r="G407" s="48" t="str">
        <f t="shared" si="42"/>
        <v>//</v>
      </c>
      <c r="H407" s="51"/>
      <c r="I407" s="51"/>
      <c r="J407" s="54" t="str">
        <f t="shared" si="43"/>
        <v/>
      </c>
      <c r="K407" s="56"/>
      <c r="L407" s="43"/>
      <c r="N407" s="58" t="str">
        <f>IFERROR(VLOOKUP($A407,'②利用者名簿'!$A:$E,5,0),"")</f>
        <v/>
      </c>
      <c r="O407" s="59" t="str">
        <f>IFERROR(2*'①団体情報'!$B$5*'③入力シート'!J407,"")</f>
        <v/>
      </c>
      <c r="P407" s="59" t="str">
        <f>IFERROR(N407*'③入力シート'!J407,"")</f>
        <v/>
      </c>
      <c r="Q407" s="60" t="str">
        <f t="shared" si="44"/>
        <v>..</v>
      </c>
      <c r="R407" s="61" t="str">
        <f t="shared" si="45"/>
        <v/>
      </c>
      <c r="S407" s="61" t="str">
        <f t="shared" si="46"/>
        <v/>
      </c>
      <c r="T407" s="62" t="str">
        <f t="shared" si="47"/>
        <v/>
      </c>
      <c r="U407" s="58" t="str">
        <f t="shared" si="48"/>
        <v/>
      </c>
    </row>
    <row r="408" spans="1:21" ht="15.95" customHeight="1">
      <c r="A408" s="43"/>
      <c r="B408" s="46" t="str">
        <f>IFERROR(VLOOKUP($A408,'②利用者名簿'!$A:$E,2,0),"")</f>
        <v/>
      </c>
      <c r="C408" s="48" t="str">
        <f>IFERROR(VLOOKUP($A408,'②利用者名簿'!$A:$E,3,0),"")</f>
        <v/>
      </c>
      <c r="D408" s="43"/>
      <c r="E408" s="43"/>
      <c r="F408" s="43"/>
      <c r="G408" s="48" t="str">
        <f t="shared" si="42"/>
        <v>//</v>
      </c>
      <c r="H408" s="51"/>
      <c r="I408" s="51"/>
      <c r="J408" s="54" t="str">
        <f t="shared" si="43"/>
        <v/>
      </c>
      <c r="K408" s="56"/>
      <c r="L408" s="43"/>
      <c r="N408" s="58" t="str">
        <f>IFERROR(VLOOKUP($A408,'②利用者名簿'!$A:$E,5,0),"")</f>
        <v/>
      </c>
      <c r="O408" s="59" t="str">
        <f>IFERROR(2*'①団体情報'!$B$5*'③入力シート'!J408,"")</f>
        <v/>
      </c>
      <c r="P408" s="59" t="str">
        <f>IFERROR(N408*'③入力シート'!J408,"")</f>
        <v/>
      </c>
      <c r="Q408" s="60" t="str">
        <f t="shared" si="44"/>
        <v>..</v>
      </c>
      <c r="R408" s="61" t="str">
        <f t="shared" si="45"/>
        <v/>
      </c>
      <c r="S408" s="61" t="str">
        <f t="shared" si="46"/>
        <v/>
      </c>
      <c r="T408" s="62" t="str">
        <f t="shared" si="47"/>
        <v/>
      </c>
      <c r="U408" s="58" t="str">
        <f t="shared" si="48"/>
        <v/>
      </c>
    </row>
    <row r="409" spans="1:21" ht="15.95" customHeight="1">
      <c r="A409" s="43"/>
      <c r="B409" s="46" t="str">
        <f>IFERROR(VLOOKUP($A409,'②利用者名簿'!$A:$E,2,0),"")</f>
        <v/>
      </c>
      <c r="C409" s="48" t="str">
        <f>IFERROR(VLOOKUP($A409,'②利用者名簿'!$A:$E,3,0),"")</f>
        <v/>
      </c>
      <c r="D409" s="43"/>
      <c r="E409" s="43"/>
      <c r="F409" s="43"/>
      <c r="G409" s="48" t="str">
        <f t="shared" si="42"/>
        <v>//</v>
      </c>
      <c r="H409" s="51"/>
      <c r="I409" s="51"/>
      <c r="J409" s="54" t="str">
        <f t="shared" si="43"/>
        <v/>
      </c>
      <c r="K409" s="56"/>
      <c r="L409" s="43"/>
      <c r="N409" s="58" t="str">
        <f>IFERROR(VLOOKUP($A409,'②利用者名簿'!$A:$E,5,0),"")</f>
        <v/>
      </c>
      <c r="O409" s="59" t="str">
        <f>IFERROR(2*'①団体情報'!$B$5*'③入力シート'!J409,"")</f>
        <v/>
      </c>
      <c r="P409" s="59" t="str">
        <f>IFERROR(N409*'③入力シート'!J409,"")</f>
        <v/>
      </c>
      <c r="Q409" s="60" t="str">
        <f t="shared" si="44"/>
        <v>..</v>
      </c>
      <c r="R409" s="61" t="str">
        <f t="shared" si="45"/>
        <v/>
      </c>
      <c r="S409" s="61" t="str">
        <f t="shared" si="46"/>
        <v/>
      </c>
      <c r="T409" s="62" t="str">
        <f t="shared" si="47"/>
        <v/>
      </c>
      <c r="U409" s="58" t="str">
        <f t="shared" si="48"/>
        <v/>
      </c>
    </row>
    <row r="410" spans="1:21" ht="15.95" customHeight="1">
      <c r="A410" s="43"/>
      <c r="B410" s="46" t="str">
        <f>IFERROR(VLOOKUP($A410,'②利用者名簿'!$A:$E,2,0),"")</f>
        <v/>
      </c>
      <c r="C410" s="48" t="str">
        <f>IFERROR(VLOOKUP($A410,'②利用者名簿'!$A:$E,3,0),"")</f>
        <v/>
      </c>
      <c r="D410" s="43"/>
      <c r="E410" s="43"/>
      <c r="F410" s="43"/>
      <c r="G410" s="48" t="str">
        <f t="shared" si="42"/>
        <v>//</v>
      </c>
      <c r="H410" s="51"/>
      <c r="I410" s="51"/>
      <c r="J410" s="54" t="str">
        <f t="shared" si="43"/>
        <v/>
      </c>
      <c r="K410" s="56"/>
      <c r="L410" s="43"/>
      <c r="N410" s="58" t="str">
        <f>IFERROR(VLOOKUP($A410,'②利用者名簿'!$A:$E,5,0),"")</f>
        <v/>
      </c>
      <c r="O410" s="59" t="str">
        <f>IFERROR(2*'①団体情報'!$B$5*'③入力シート'!J410,"")</f>
        <v/>
      </c>
      <c r="P410" s="59" t="str">
        <f>IFERROR(N410*'③入力シート'!J410,"")</f>
        <v/>
      </c>
      <c r="Q410" s="60" t="str">
        <f t="shared" si="44"/>
        <v>..</v>
      </c>
      <c r="R410" s="61" t="str">
        <f t="shared" si="45"/>
        <v/>
      </c>
      <c r="S410" s="61" t="str">
        <f t="shared" si="46"/>
        <v/>
      </c>
      <c r="T410" s="62" t="str">
        <f t="shared" si="47"/>
        <v/>
      </c>
      <c r="U410" s="58" t="str">
        <f t="shared" si="48"/>
        <v/>
      </c>
    </row>
    <row r="411" spans="1:21" ht="15.95" customHeight="1">
      <c r="A411" s="43"/>
      <c r="B411" s="46" t="str">
        <f>IFERROR(VLOOKUP($A411,'②利用者名簿'!$A:$E,2,0),"")</f>
        <v/>
      </c>
      <c r="C411" s="48" t="str">
        <f>IFERROR(VLOOKUP($A411,'②利用者名簿'!$A:$E,3,0),"")</f>
        <v/>
      </c>
      <c r="D411" s="43"/>
      <c r="E411" s="43"/>
      <c r="F411" s="43"/>
      <c r="G411" s="48" t="str">
        <f t="shared" si="42"/>
        <v>//</v>
      </c>
      <c r="H411" s="51"/>
      <c r="I411" s="51"/>
      <c r="J411" s="54" t="str">
        <f t="shared" si="43"/>
        <v/>
      </c>
      <c r="K411" s="56"/>
      <c r="L411" s="43"/>
      <c r="N411" s="58" t="str">
        <f>IFERROR(VLOOKUP($A411,'②利用者名簿'!$A:$E,5,0),"")</f>
        <v/>
      </c>
      <c r="O411" s="59" t="str">
        <f>IFERROR(2*'①団体情報'!$B$5*'③入力シート'!J411,"")</f>
        <v/>
      </c>
      <c r="P411" s="59" t="str">
        <f>IFERROR(N411*'③入力シート'!J411,"")</f>
        <v/>
      </c>
      <c r="Q411" s="60" t="str">
        <f t="shared" si="44"/>
        <v>..</v>
      </c>
      <c r="R411" s="61" t="str">
        <f t="shared" si="45"/>
        <v/>
      </c>
      <c r="S411" s="61" t="str">
        <f t="shared" si="46"/>
        <v/>
      </c>
      <c r="T411" s="62" t="str">
        <f t="shared" si="47"/>
        <v/>
      </c>
      <c r="U411" s="58" t="str">
        <f t="shared" si="48"/>
        <v/>
      </c>
    </row>
    <row r="412" spans="1:21" ht="15.95" customHeight="1">
      <c r="A412" s="43"/>
      <c r="B412" s="46" t="str">
        <f>IFERROR(VLOOKUP($A412,'②利用者名簿'!$A:$E,2,0),"")</f>
        <v/>
      </c>
      <c r="C412" s="48" t="str">
        <f>IFERROR(VLOOKUP($A412,'②利用者名簿'!$A:$E,3,0),"")</f>
        <v/>
      </c>
      <c r="D412" s="43"/>
      <c r="E412" s="43"/>
      <c r="F412" s="43"/>
      <c r="G412" s="48" t="str">
        <f t="shared" si="42"/>
        <v>//</v>
      </c>
      <c r="H412" s="51"/>
      <c r="I412" s="51"/>
      <c r="J412" s="54" t="str">
        <f t="shared" si="43"/>
        <v/>
      </c>
      <c r="K412" s="56"/>
      <c r="L412" s="43"/>
      <c r="N412" s="58" t="str">
        <f>IFERROR(VLOOKUP($A412,'②利用者名簿'!$A:$E,5,0),"")</f>
        <v/>
      </c>
      <c r="O412" s="59" t="str">
        <f>IFERROR(2*'①団体情報'!$B$5*'③入力シート'!J412,"")</f>
        <v/>
      </c>
      <c r="P412" s="59" t="str">
        <f>IFERROR(N412*'③入力シート'!J412,"")</f>
        <v/>
      </c>
      <c r="Q412" s="60" t="str">
        <f t="shared" si="44"/>
        <v>..</v>
      </c>
      <c r="R412" s="61" t="str">
        <f t="shared" si="45"/>
        <v/>
      </c>
      <c r="S412" s="61" t="str">
        <f t="shared" si="46"/>
        <v/>
      </c>
      <c r="T412" s="62" t="str">
        <f t="shared" si="47"/>
        <v/>
      </c>
      <c r="U412" s="58" t="str">
        <f t="shared" si="48"/>
        <v/>
      </c>
    </row>
    <row r="413" spans="1:21" ht="15.95" customHeight="1">
      <c r="A413" s="43"/>
      <c r="B413" s="46" t="str">
        <f>IFERROR(VLOOKUP($A413,'②利用者名簿'!$A:$E,2,0),"")</f>
        <v/>
      </c>
      <c r="C413" s="48" t="str">
        <f>IFERROR(VLOOKUP($A413,'②利用者名簿'!$A:$E,3,0),"")</f>
        <v/>
      </c>
      <c r="D413" s="43"/>
      <c r="E413" s="43"/>
      <c r="F413" s="43"/>
      <c r="G413" s="48" t="str">
        <f t="shared" si="42"/>
        <v>//</v>
      </c>
      <c r="H413" s="51"/>
      <c r="I413" s="51"/>
      <c r="J413" s="54" t="str">
        <f t="shared" si="43"/>
        <v/>
      </c>
      <c r="K413" s="56"/>
      <c r="L413" s="43"/>
      <c r="N413" s="58" t="str">
        <f>IFERROR(VLOOKUP($A413,'②利用者名簿'!$A:$E,5,0),"")</f>
        <v/>
      </c>
      <c r="O413" s="59" t="str">
        <f>IFERROR(2*'①団体情報'!$B$5*'③入力シート'!J413,"")</f>
        <v/>
      </c>
      <c r="P413" s="59" t="str">
        <f>IFERROR(N413*'③入力シート'!J413,"")</f>
        <v/>
      </c>
      <c r="Q413" s="60" t="str">
        <f t="shared" si="44"/>
        <v>..</v>
      </c>
      <c r="R413" s="61" t="str">
        <f t="shared" si="45"/>
        <v/>
      </c>
      <c r="S413" s="61" t="str">
        <f t="shared" si="46"/>
        <v/>
      </c>
      <c r="T413" s="62" t="str">
        <f t="shared" si="47"/>
        <v/>
      </c>
      <c r="U413" s="58" t="str">
        <f t="shared" si="48"/>
        <v/>
      </c>
    </row>
    <row r="414" spans="1:21" ht="15.95" customHeight="1">
      <c r="A414" s="43"/>
      <c r="B414" s="46" t="str">
        <f>IFERROR(VLOOKUP($A414,'②利用者名簿'!$A:$E,2,0),"")</f>
        <v/>
      </c>
      <c r="C414" s="48" t="str">
        <f>IFERROR(VLOOKUP($A414,'②利用者名簿'!$A:$E,3,0),"")</f>
        <v/>
      </c>
      <c r="D414" s="43"/>
      <c r="E414" s="43"/>
      <c r="F414" s="43"/>
      <c r="G414" s="48" t="str">
        <f t="shared" si="42"/>
        <v>//</v>
      </c>
      <c r="H414" s="51"/>
      <c r="I414" s="51"/>
      <c r="J414" s="54" t="str">
        <f t="shared" si="43"/>
        <v/>
      </c>
      <c r="K414" s="56"/>
      <c r="L414" s="43"/>
      <c r="N414" s="58" t="str">
        <f>IFERROR(VLOOKUP($A414,'②利用者名簿'!$A:$E,5,0),"")</f>
        <v/>
      </c>
      <c r="O414" s="59" t="str">
        <f>IFERROR(2*'①団体情報'!$B$5*'③入力シート'!J414,"")</f>
        <v/>
      </c>
      <c r="P414" s="59" t="str">
        <f>IFERROR(N414*'③入力シート'!J414,"")</f>
        <v/>
      </c>
      <c r="Q414" s="60" t="str">
        <f t="shared" si="44"/>
        <v>..</v>
      </c>
      <c r="R414" s="61" t="str">
        <f t="shared" si="45"/>
        <v/>
      </c>
      <c r="S414" s="61" t="str">
        <f t="shared" si="46"/>
        <v/>
      </c>
      <c r="T414" s="62" t="str">
        <f t="shared" si="47"/>
        <v/>
      </c>
      <c r="U414" s="58" t="str">
        <f t="shared" si="48"/>
        <v/>
      </c>
    </row>
    <row r="415" spans="1:21" ht="15.95" customHeight="1">
      <c r="A415" s="43"/>
      <c r="B415" s="46" t="str">
        <f>IFERROR(VLOOKUP($A415,'②利用者名簿'!$A:$E,2,0),"")</f>
        <v/>
      </c>
      <c r="C415" s="48" t="str">
        <f>IFERROR(VLOOKUP($A415,'②利用者名簿'!$A:$E,3,0),"")</f>
        <v/>
      </c>
      <c r="D415" s="43"/>
      <c r="E415" s="43"/>
      <c r="F415" s="43"/>
      <c r="G415" s="48" t="str">
        <f t="shared" si="42"/>
        <v>//</v>
      </c>
      <c r="H415" s="51"/>
      <c r="I415" s="51"/>
      <c r="J415" s="54" t="str">
        <f t="shared" si="43"/>
        <v/>
      </c>
      <c r="K415" s="56"/>
      <c r="L415" s="43"/>
      <c r="N415" s="58" t="str">
        <f>IFERROR(VLOOKUP($A415,'②利用者名簿'!$A:$E,5,0),"")</f>
        <v/>
      </c>
      <c r="O415" s="59" t="str">
        <f>IFERROR(2*'①団体情報'!$B$5*'③入力シート'!J415,"")</f>
        <v/>
      </c>
      <c r="P415" s="59" t="str">
        <f>IFERROR(N415*'③入力シート'!J415,"")</f>
        <v/>
      </c>
      <c r="Q415" s="60" t="str">
        <f t="shared" si="44"/>
        <v>..</v>
      </c>
      <c r="R415" s="61" t="str">
        <f t="shared" si="45"/>
        <v/>
      </c>
      <c r="S415" s="61" t="str">
        <f t="shared" si="46"/>
        <v/>
      </c>
      <c r="T415" s="62" t="str">
        <f t="shared" si="47"/>
        <v/>
      </c>
      <c r="U415" s="58" t="str">
        <f t="shared" si="48"/>
        <v/>
      </c>
    </row>
    <row r="416" spans="1:21" ht="15.95" customHeight="1">
      <c r="A416" s="43"/>
      <c r="B416" s="46" t="str">
        <f>IFERROR(VLOOKUP($A416,'②利用者名簿'!$A:$E,2,0),"")</f>
        <v/>
      </c>
      <c r="C416" s="48" t="str">
        <f>IFERROR(VLOOKUP($A416,'②利用者名簿'!$A:$E,3,0),"")</f>
        <v/>
      </c>
      <c r="D416" s="43"/>
      <c r="E416" s="43"/>
      <c r="F416" s="43"/>
      <c r="G416" s="48" t="str">
        <f t="shared" si="42"/>
        <v>//</v>
      </c>
      <c r="H416" s="51"/>
      <c r="I416" s="51"/>
      <c r="J416" s="54" t="str">
        <f t="shared" si="43"/>
        <v/>
      </c>
      <c r="K416" s="56"/>
      <c r="L416" s="43"/>
      <c r="N416" s="58" t="str">
        <f>IFERROR(VLOOKUP($A416,'②利用者名簿'!$A:$E,5,0),"")</f>
        <v/>
      </c>
      <c r="O416" s="59" t="str">
        <f>IFERROR(2*'①団体情報'!$B$5*'③入力シート'!J416,"")</f>
        <v/>
      </c>
      <c r="P416" s="59" t="str">
        <f>IFERROR(N416*'③入力シート'!J416,"")</f>
        <v/>
      </c>
      <c r="Q416" s="60" t="str">
        <f t="shared" si="44"/>
        <v>..</v>
      </c>
      <c r="R416" s="61" t="str">
        <f t="shared" si="45"/>
        <v/>
      </c>
      <c r="S416" s="61" t="str">
        <f t="shared" si="46"/>
        <v/>
      </c>
      <c r="T416" s="62" t="str">
        <f t="shared" si="47"/>
        <v/>
      </c>
      <c r="U416" s="58" t="str">
        <f t="shared" si="48"/>
        <v/>
      </c>
    </row>
    <row r="417" spans="1:21" ht="15.95" customHeight="1">
      <c r="A417" s="43"/>
      <c r="B417" s="46" t="str">
        <f>IFERROR(VLOOKUP($A417,'②利用者名簿'!$A:$E,2,0),"")</f>
        <v/>
      </c>
      <c r="C417" s="48" t="str">
        <f>IFERROR(VLOOKUP($A417,'②利用者名簿'!$A:$E,3,0),"")</f>
        <v/>
      </c>
      <c r="D417" s="43"/>
      <c r="E417" s="43"/>
      <c r="F417" s="43"/>
      <c r="G417" s="48" t="str">
        <f t="shared" si="42"/>
        <v>//</v>
      </c>
      <c r="H417" s="51"/>
      <c r="I417" s="51"/>
      <c r="J417" s="54" t="str">
        <f t="shared" si="43"/>
        <v/>
      </c>
      <c r="K417" s="56"/>
      <c r="L417" s="43"/>
      <c r="N417" s="58" t="str">
        <f>IFERROR(VLOOKUP($A417,'②利用者名簿'!$A:$E,5,0),"")</f>
        <v/>
      </c>
      <c r="O417" s="59" t="str">
        <f>IFERROR(2*'①団体情報'!$B$5*'③入力シート'!J417,"")</f>
        <v/>
      </c>
      <c r="P417" s="59" t="str">
        <f>IFERROR(N417*'③入力シート'!J417,"")</f>
        <v/>
      </c>
      <c r="Q417" s="60" t="str">
        <f t="shared" si="44"/>
        <v>..</v>
      </c>
      <c r="R417" s="61" t="str">
        <f t="shared" si="45"/>
        <v/>
      </c>
      <c r="S417" s="61" t="str">
        <f t="shared" si="46"/>
        <v/>
      </c>
      <c r="T417" s="62" t="str">
        <f t="shared" si="47"/>
        <v/>
      </c>
      <c r="U417" s="58" t="str">
        <f t="shared" si="48"/>
        <v/>
      </c>
    </row>
    <row r="418" spans="1:21" ht="15.95" customHeight="1">
      <c r="A418" s="43"/>
      <c r="B418" s="46" t="str">
        <f>IFERROR(VLOOKUP($A418,'②利用者名簿'!$A:$E,2,0),"")</f>
        <v/>
      </c>
      <c r="C418" s="48" t="str">
        <f>IFERROR(VLOOKUP($A418,'②利用者名簿'!$A:$E,3,0),"")</f>
        <v/>
      </c>
      <c r="D418" s="43"/>
      <c r="E418" s="43"/>
      <c r="F418" s="43"/>
      <c r="G418" s="48" t="str">
        <f t="shared" si="42"/>
        <v>//</v>
      </c>
      <c r="H418" s="51"/>
      <c r="I418" s="51"/>
      <c r="J418" s="54" t="str">
        <f t="shared" si="43"/>
        <v/>
      </c>
      <c r="K418" s="56"/>
      <c r="L418" s="43"/>
      <c r="N418" s="58" t="str">
        <f>IFERROR(VLOOKUP($A418,'②利用者名簿'!$A:$E,5,0),"")</f>
        <v/>
      </c>
      <c r="O418" s="59" t="str">
        <f>IFERROR(2*'①団体情報'!$B$5*'③入力シート'!J418,"")</f>
        <v/>
      </c>
      <c r="P418" s="59" t="str">
        <f>IFERROR(N418*'③入力シート'!J418,"")</f>
        <v/>
      </c>
      <c r="Q418" s="60" t="str">
        <f t="shared" si="44"/>
        <v>..</v>
      </c>
      <c r="R418" s="61" t="str">
        <f t="shared" si="45"/>
        <v/>
      </c>
      <c r="S418" s="61" t="str">
        <f t="shared" si="46"/>
        <v/>
      </c>
      <c r="T418" s="62" t="str">
        <f t="shared" si="47"/>
        <v/>
      </c>
      <c r="U418" s="58" t="str">
        <f t="shared" si="48"/>
        <v/>
      </c>
    </row>
    <row r="419" spans="1:21" ht="15.95" customHeight="1">
      <c r="A419" s="43"/>
      <c r="B419" s="46" t="str">
        <f>IFERROR(VLOOKUP($A419,'②利用者名簿'!$A:$E,2,0),"")</f>
        <v/>
      </c>
      <c r="C419" s="48" t="str">
        <f>IFERROR(VLOOKUP($A419,'②利用者名簿'!$A:$E,3,0),"")</f>
        <v/>
      </c>
      <c r="D419" s="43"/>
      <c r="E419" s="43"/>
      <c r="F419" s="43"/>
      <c r="G419" s="48" t="str">
        <f t="shared" si="42"/>
        <v>//</v>
      </c>
      <c r="H419" s="51"/>
      <c r="I419" s="51"/>
      <c r="J419" s="54" t="str">
        <f t="shared" si="43"/>
        <v/>
      </c>
      <c r="K419" s="56"/>
      <c r="L419" s="43"/>
      <c r="N419" s="58" t="str">
        <f>IFERROR(VLOOKUP($A419,'②利用者名簿'!$A:$E,5,0),"")</f>
        <v/>
      </c>
      <c r="O419" s="59" t="str">
        <f>IFERROR(2*'①団体情報'!$B$5*'③入力シート'!J419,"")</f>
        <v/>
      </c>
      <c r="P419" s="59" t="str">
        <f>IFERROR(N419*'③入力シート'!J419,"")</f>
        <v/>
      </c>
      <c r="Q419" s="60" t="str">
        <f t="shared" si="44"/>
        <v>..</v>
      </c>
      <c r="R419" s="61" t="str">
        <f t="shared" si="45"/>
        <v/>
      </c>
      <c r="S419" s="61" t="str">
        <f t="shared" si="46"/>
        <v/>
      </c>
      <c r="T419" s="62" t="str">
        <f t="shared" si="47"/>
        <v/>
      </c>
      <c r="U419" s="58" t="str">
        <f t="shared" si="48"/>
        <v/>
      </c>
    </row>
    <row r="420" spans="1:21" ht="15.95" customHeight="1">
      <c r="A420" s="43"/>
      <c r="B420" s="46" t="str">
        <f>IFERROR(VLOOKUP($A420,'②利用者名簿'!$A:$E,2,0),"")</f>
        <v/>
      </c>
      <c r="C420" s="48" t="str">
        <f>IFERROR(VLOOKUP($A420,'②利用者名簿'!$A:$E,3,0),"")</f>
        <v/>
      </c>
      <c r="D420" s="43"/>
      <c r="E420" s="43"/>
      <c r="F420" s="43"/>
      <c r="G420" s="48" t="str">
        <f t="shared" si="42"/>
        <v>//</v>
      </c>
      <c r="H420" s="51"/>
      <c r="I420" s="51"/>
      <c r="J420" s="54" t="str">
        <f t="shared" si="43"/>
        <v/>
      </c>
      <c r="K420" s="56"/>
      <c r="L420" s="43"/>
      <c r="N420" s="58" t="str">
        <f>IFERROR(VLOOKUP($A420,'②利用者名簿'!$A:$E,5,0),"")</f>
        <v/>
      </c>
      <c r="O420" s="59" t="str">
        <f>IFERROR(2*'①団体情報'!$B$5*'③入力シート'!J420,"")</f>
        <v/>
      </c>
      <c r="P420" s="59" t="str">
        <f>IFERROR(N420*'③入力シート'!J420,"")</f>
        <v/>
      </c>
      <c r="Q420" s="60" t="str">
        <f t="shared" si="44"/>
        <v>..</v>
      </c>
      <c r="R420" s="61" t="str">
        <f t="shared" si="45"/>
        <v/>
      </c>
      <c r="S420" s="61" t="str">
        <f t="shared" si="46"/>
        <v/>
      </c>
      <c r="T420" s="62" t="str">
        <f t="shared" si="47"/>
        <v/>
      </c>
      <c r="U420" s="58" t="str">
        <f t="shared" si="48"/>
        <v/>
      </c>
    </row>
    <row r="421" spans="1:21" ht="15.95" customHeight="1">
      <c r="A421" s="43"/>
      <c r="B421" s="46" t="str">
        <f>IFERROR(VLOOKUP($A421,'②利用者名簿'!$A:$E,2,0),"")</f>
        <v/>
      </c>
      <c r="C421" s="48" t="str">
        <f>IFERROR(VLOOKUP($A421,'②利用者名簿'!$A:$E,3,0),"")</f>
        <v/>
      </c>
      <c r="D421" s="43"/>
      <c r="E421" s="43"/>
      <c r="F421" s="43"/>
      <c r="G421" s="48" t="str">
        <f t="shared" si="42"/>
        <v>//</v>
      </c>
      <c r="H421" s="51"/>
      <c r="I421" s="51"/>
      <c r="J421" s="54" t="str">
        <f t="shared" si="43"/>
        <v/>
      </c>
      <c r="K421" s="56"/>
      <c r="L421" s="43"/>
      <c r="N421" s="58" t="str">
        <f>IFERROR(VLOOKUP($A421,'②利用者名簿'!$A:$E,5,0),"")</f>
        <v/>
      </c>
      <c r="O421" s="59" t="str">
        <f>IFERROR(2*'①団体情報'!$B$5*'③入力シート'!J421,"")</f>
        <v/>
      </c>
      <c r="P421" s="59" t="str">
        <f>IFERROR(N421*'③入力シート'!J421,"")</f>
        <v/>
      </c>
      <c r="Q421" s="60" t="str">
        <f t="shared" si="44"/>
        <v>..</v>
      </c>
      <c r="R421" s="61" t="str">
        <f t="shared" si="45"/>
        <v/>
      </c>
      <c r="S421" s="61" t="str">
        <f t="shared" si="46"/>
        <v/>
      </c>
      <c r="T421" s="62" t="str">
        <f t="shared" si="47"/>
        <v/>
      </c>
      <c r="U421" s="58" t="str">
        <f t="shared" si="48"/>
        <v/>
      </c>
    </row>
    <row r="422" spans="1:21" ht="15.95" customHeight="1">
      <c r="A422" s="43"/>
      <c r="B422" s="46" t="str">
        <f>IFERROR(VLOOKUP($A422,'②利用者名簿'!$A:$E,2,0),"")</f>
        <v/>
      </c>
      <c r="C422" s="48" t="str">
        <f>IFERROR(VLOOKUP($A422,'②利用者名簿'!$A:$E,3,0),"")</f>
        <v/>
      </c>
      <c r="D422" s="43"/>
      <c r="E422" s="43"/>
      <c r="F422" s="43"/>
      <c r="G422" s="48" t="str">
        <f t="shared" si="42"/>
        <v>//</v>
      </c>
      <c r="H422" s="51"/>
      <c r="I422" s="51"/>
      <c r="J422" s="54" t="str">
        <f t="shared" si="43"/>
        <v/>
      </c>
      <c r="K422" s="56"/>
      <c r="L422" s="43"/>
      <c r="N422" s="58" t="str">
        <f>IFERROR(VLOOKUP($A422,'②利用者名簿'!$A:$E,5,0),"")</f>
        <v/>
      </c>
      <c r="O422" s="59" t="str">
        <f>IFERROR(2*'①団体情報'!$B$5*'③入力シート'!J422,"")</f>
        <v/>
      </c>
      <c r="P422" s="59" t="str">
        <f>IFERROR(N422*'③入力シート'!J422,"")</f>
        <v/>
      </c>
      <c r="Q422" s="60" t="str">
        <f t="shared" si="44"/>
        <v>..</v>
      </c>
      <c r="R422" s="61" t="str">
        <f t="shared" si="45"/>
        <v/>
      </c>
      <c r="S422" s="61" t="str">
        <f t="shared" si="46"/>
        <v/>
      </c>
      <c r="T422" s="62" t="str">
        <f t="shared" si="47"/>
        <v/>
      </c>
      <c r="U422" s="58" t="str">
        <f t="shared" si="48"/>
        <v/>
      </c>
    </row>
    <row r="423" spans="1:21" ht="15.95" customHeight="1">
      <c r="A423" s="43"/>
      <c r="B423" s="46" t="str">
        <f>IFERROR(VLOOKUP($A423,'②利用者名簿'!$A:$E,2,0),"")</f>
        <v/>
      </c>
      <c r="C423" s="48" t="str">
        <f>IFERROR(VLOOKUP($A423,'②利用者名簿'!$A:$E,3,0),"")</f>
        <v/>
      </c>
      <c r="D423" s="43"/>
      <c r="E423" s="43"/>
      <c r="F423" s="43"/>
      <c r="G423" s="48" t="str">
        <f t="shared" si="42"/>
        <v>//</v>
      </c>
      <c r="H423" s="51"/>
      <c r="I423" s="51"/>
      <c r="J423" s="54" t="str">
        <f t="shared" si="43"/>
        <v/>
      </c>
      <c r="K423" s="56"/>
      <c r="L423" s="43"/>
      <c r="N423" s="58" t="str">
        <f>IFERROR(VLOOKUP($A423,'②利用者名簿'!$A:$E,5,0),"")</f>
        <v/>
      </c>
      <c r="O423" s="59" t="str">
        <f>IFERROR(2*'①団体情報'!$B$5*'③入力シート'!J423,"")</f>
        <v/>
      </c>
      <c r="P423" s="59" t="str">
        <f>IFERROR(N423*'③入力シート'!J423,"")</f>
        <v/>
      </c>
      <c r="Q423" s="60" t="str">
        <f t="shared" si="44"/>
        <v>..</v>
      </c>
      <c r="R423" s="61" t="str">
        <f t="shared" si="45"/>
        <v/>
      </c>
      <c r="S423" s="61" t="str">
        <f t="shared" si="46"/>
        <v/>
      </c>
      <c r="T423" s="62" t="str">
        <f t="shared" si="47"/>
        <v/>
      </c>
      <c r="U423" s="58" t="str">
        <f t="shared" si="48"/>
        <v/>
      </c>
    </row>
    <row r="424" spans="1:21" ht="15.95" customHeight="1">
      <c r="A424" s="43"/>
      <c r="B424" s="46" t="str">
        <f>IFERROR(VLOOKUP($A424,'②利用者名簿'!$A:$E,2,0),"")</f>
        <v/>
      </c>
      <c r="C424" s="48" t="str">
        <f>IFERROR(VLOOKUP($A424,'②利用者名簿'!$A:$E,3,0),"")</f>
        <v/>
      </c>
      <c r="D424" s="43"/>
      <c r="E424" s="43"/>
      <c r="F424" s="43"/>
      <c r="G424" s="48" t="str">
        <f t="shared" si="42"/>
        <v>//</v>
      </c>
      <c r="H424" s="51"/>
      <c r="I424" s="51"/>
      <c r="J424" s="54" t="str">
        <f t="shared" si="43"/>
        <v/>
      </c>
      <c r="K424" s="56"/>
      <c r="L424" s="43"/>
      <c r="N424" s="58" t="str">
        <f>IFERROR(VLOOKUP($A424,'②利用者名簿'!$A:$E,5,0),"")</f>
        <v/>
      </c>
      <c r="O424" s="59" t="str">
        <f>IFERROR(2*'①団体情報'!$B$5*'③入力シート'!J424,"")</f>
        <v/>
      </c>
      <c r="P424" s="59" t="str">
        <f>IFERROR(N424*'③入力シート'!J424,"")</f>
        <v/>
      </c>
      <c r="Q424" s="60" t="str">
        <f t="shared" si="44"/>
        <v>..</v>
      </c>
      <c r="R424" s="61" t="str">
        <f t="shared" si="45"/>
        <v/>
      </c>
      <c r="S424" s="61" t="str">
        <f t="shared" si="46"/>
        <v/>
      </c>
      <c r="T424" s="62" t="str">
        <f t="shared" si="47"/>
        <v/>
      </c>
      <c r="U424" s="58" t="str">
        <f t="shared" si="48"/>
        <v/>
      </c>
    </row>
    <row r="425" spans="1:21" ht="15.95" customHeight="1">
      <c r="A425" s="43"/>
      <c r="B425" s="46" t="str">
        <f>IFERROR(VLOOKUP($A425,'②利用者名簿'!$A:$E,2,0),"")</f>
        <v/>
      </c>
      <c r="C425" s="48" t="str">
        <f>IFERROR(VLOOKUP($A425,'②利用者名簿'!$A:$E,3,0),"")</f>
        <v/>
      </c>
      <c r="D425" s="43"/>
      <c r="E425" s="43"/>
      <c r="F425" s="43"/>
      <c r="G425" s="48" t="str">
        <f t="shared" si="42"/>
        <v>//</v>
      </c>
      <c r="H425" s="51"/>
      <c r="I425" s="51"/>
      <c r="J425" s="54" t="str">
        <f t="shared" si="43"/>
        <v/>
      </c>
      <c r="K425" s="56"/>
      <c r="L425" s="43"/>
      <c r="N425" s="58" t="str">
        <f>IFERROR(VLOOKUP($A425,'②利用者名簿'!$A:$E,5,0),"")</f>
        <v/>
      </c>
      <c r="O425" s="59" t="str">
        <f>IFERROR(2*'①団体情報'!$B$5*'③入力シート'!J425,"")</f>
        <v/>
      </c>
      <c r="P425" s="59" t="str">
        <f>IFERROR(N425*'③入力シート'!J425,"")</f>
        <v/>
      </c>
      <c r="Q425" s="60" t="str">
        <f t="shared" si="44"/>
        <v>..</v>
      </c>
      <c r="R425" s="61" t="str">
        <f t="shared" si="45"/>
        <v/>
      </c>
      <c r="S425" s="61" t="str">
        <f t="shared" si="46"/>
        <v/>
      </c>
      <c r="T425" s="62" t="str">
        <f t="shared" si="47"/>
        <v/>
      </c>
      <c r="U425" s="58" t="str">
        <f t="shared" si="48"/>
        <v/>
      </c>
    </row>
    <row r="426" spans="1:21" ht="15.95" customHeight="1">
      <c r="A426" s="43"/>
      <c r="B426" s="46" t="str">
        <f>IFERROR(VLOOKUP($A426,'②利用者名簿'!$A:$E,2,0),"")</f>
        <v/>
      </c>
      <c r="C426" s="48" t="str">
        <f>IFERROR(VLOOKUP($A426,'②利用者名簿'!$A:$E,3,0),"")</f>
        <v/>
      </c>
      <c r="D426" s="43"/>
      <c r="E426" s="43"/>
      <c r="F426" s="43"/>
      <c r="G426" s="48" t="str">
        <f t="shared" si="42"/>
        <v>//</v>
      </c>
      <c r="H426" s="51"/>
      <c r="I426" s="51"/>
      <c r="J426" s="54" t="str">
        <f t="shared" si="43"/>
        <v/>
      </c>
      <c r="K426" s="56"/>
      <c r="L426" s="43"/>
      <c r="N426" s="58" t="str">
        <f>IFERROR(VLOOKUP($A426,'②利用者名簿'!$A:$E,5,0),"")</f>
        <v/>
      </c>
      <c r="O426" s="59" t="str">
        <f>IFERROR(2*'①団体情報'!$B$5*'③入力シート'!J426,"")</f>
        <v/>
      </c>
      <c r="P426" s="59" t="str">
        <f>IFERROR(N426*'③入力シート'!J426,"")</f>
        <v/>
      </c>
      <c r="Q426" s="60" t="str">
        <f t="shared" si="44"/>
        <v>..</v>
      </c>
      <c r="R426" s="61" t="str">
        <f t="shared" si="45"/>
        <v/>
      </c>
      <c r="S426" s="61" t="str">
        <f t="shared" si="46"/>
        <v/>
      </c>
      <c r="T426" s="62" t="str">
        <f t="shared" si="47"/>
        <v/>
      </c>
      <c r="U426" s="58" t="str">
        <f t="shared" si="48"/>
        <v/>
      </c>
    </row>
    <row r="427" spans="1:21" ht="15.95" customHeight="1">
      <c r="A427" s="43"/>
      <c r="B427" s="46" t="str">
        <f>IFERROR(VLOOKUP($A427,'②利用者名簿'!$A:$E,2,0),"")</f>
        <v/>
      </c>
      <c r="C427" s="48" t="str">
        <f>IFERROR(VLOOKUP($A427,'②利用者名簿'!$A:$E,3,0),"")</f>
        <v/>
      </c>
      <c r="D427" s="43"/>
      <c r="E427" s="43"/>
      <c r="F427" s="43"/>
      <c r="G427" s="48" t="str">
        <f t="shared" si="42"/>
        <v>//</v>
      </c>
      <c r="H427" s="51"/>
      <c r="I427" s="51"/>
      <c r="J427" s="54" t="str">
        <f t="shared" si="43"/>
        <v/>
      </c>
      <c r="K427" s="56"/>
      <c r="L427" s="43"/>
      <c r="N427" s="58" t="str">
        <f>IFERROR(VLOOKUP($A427,'②利用者名簿'!$A:$E,5,0),"")</f>
        <v/>
      </c>
      <c r="O427" s="59" t="str">
        <f>IFERROR(2*'①団体情報'!$B$5*'③入力シート'!J427,"")</f>
        <v/>
      </c>
      <c r="P427" s="59" t="str">
        <f>IFERROR(N427*'③入力シート'!J427,"")</f>
        <v/>
      </c>
      <c r="Q427" s="60" t="str">
        <f t="shared" si="44"/>
        <v>..</v>
      </c>
      <c r="R427" s="61" t="str">
        <f t="shared" si="45"/>
        <v/>
      </c>
      <c r="S427" s="61" t="str">
        <f t="shared" si="46"/>
        <v/>
      </c>
      <c r="T427" s="62" t="str">
        <f t="shared" si="47"/>
        <v/>
      </c>
      <c r="U427" s="58" t="str">
        <f t="shared" si="48"/>
        <v/>
      </c>
    </row>
    <row r="428" spans="1:21" ht="15.95" customHeight="1">
      <c r="A428" s="43"/>
      <c r="B428" s="46" t="str">
        <f>IFERROR(VLOOKUP($A428,'②利用者名簿'!$A:$E,2,0),"")</f>
        <v/>
      </c>
      <c r="C428" s="48" t="str">
        <f>IFERROR(VLOOKUP($A428,'②利用者名簿'!$A:$E,3,0),"")</f>
        <v/>
      </c>
      <c r="D428" s="43"/>
      <c r="E428" s="43"/>
      <c r="F428" s="43"/>
      <c r="G428" s="48" t="str">
        <f t="shared" si="42"/>
        <v>//</v>
      </c>
      <c r="H428" s="51"/>
      <c r="I428" s="51"/>
      <c r="J428" s="54" t="str">
        <f t="shared" si="43"/>
        <v/>
      </c>
      <c r="K428" s="56"/>
      <c r="L428" s="43"/>
      <c r="N428" s="58" t="str">
        <f>IFERROR(VLOOKUP($A428,'②利用者名簿'!$A:$E,5,0),"")</f>
        <v/>
      </c>
      <c r="O428" s="59" t="str">
        <f>IFERROR(2*'①団体情報'!$B$5*'③入力シート'!J428,"")</f>
        <v/>
      </c>
      <c r="P428" s="59" t="str">
        <f>IFERROR(N428*'③入力シート'!J428,"")</f>
        <v/>
      </c>
      <c r="Q428" s="60" t="str">
        <f t="shared" si="44"/>
        <v>..</v>
      </c>
      <c r="R428" s="61" t="str">
        <f t="shared" si="45"/>
        <v/>
      </c>
      <c r="S428" s="61" t="str">
        <f t="shared" si="46"/>
        <v/>
      </c>
      <c r="T428" s="62" t="str">
        <f t="shared" si="47"/>
        <v/>
      </c>
      <c r="U428" s="58" t="str">
        <f t="shared" si="48"/>
        <v/>
      </c>
    </row>
    <row r="429" spans="1:21" ht="15.95" customHeight="1">
      <c r="A429" s="43"/>
      <c r="B429" s="46" t="str">
        <f>IFERROR(VLOOKUP($A429,'②利用者名簿'!$A:$E,2,0),"")</f>
        <v/>
      </c>
      <c r="C429" s="48" t="str">
        <f>IFERROR(VLOOKUP($A429,'②利用者名簿'!$A:$E,3,0),"")</f>
        <v/>
      </c>
      <c r="D429" s="43"/>
      <c r="E429" s="43"/>
      <c r="F429" s="43"/>
      <c r="G429" s="48" t="str">
        <f t="shared" si="42"/>
        <v>//</v>
      </c>
      <c r="H429" s="51"/>
      <c r="I429" s="51"/>
      <c r="J429" s="54" t="str">
        <f t="shared" si="43"/>
        <v/>
      </c>
      <c r="K429" s="56"/>
      <c r="L429" s="43"/>
      <c r="N429" s="58" t="str">
        <f>IFERROR(VLOOKUP($A429,'②利用者名簿'!$A:$E,5,0),"")</f>
        <v/>
      </c>
      <c r="O429" s="59" t="str">
        <f>IFERROR(2*'①団体情報'!$B$5*'③入力シート'!J429,"")</f>
        <v/>
      </c>
      <c r="P429" s="59" t="str">
        <f>IFERROR(N429*'③入力シート'!J429,"")</f>
        <v/>
      </c>
      <c r="Q429" s="60" t="str">
        <f t="shared" si="44"/>
        <v>..</v>
      </c>
      <c r="R429" s="61" t="str">
        <f t="shared" si="45"/>
        <v/>
      </c>
      <c r="S429" s="61" t="str">
        <f t="shared" si="46"/>
        <v/>
      </c>
      <c r="T429" s="62" t="str">
        <f t="shared" si="47"/>
        <v/>
      </c>
      <c r="U429" s="58" t="str">
        <f t="shared" si="48"/>
        <v/>
      </c>
    </row>
    <row r="430" spans="1:21" ht="15.95" customHeight="1">
      <c r="A430" s="43"/>
      <c r="B430" s="46" t="str">
        <f>IFERROR(VLOOKUP($A430,'②利用者名簿'!$A:$E,2,0),"")</f>
        <v/>
      </c>
      <c r="C430" s="48" t="str">
        <f>IFERROR(VLOOKUP($A430,'②利用者名簿'!$A:$E,3,0),"")</f>
        <v/>
      </c>
      <c r="D430" s="43"/>
      <c r="E430" s="43"/>
      <c r="F430" s="43"/>
      <c r="G430" s="48" t="str">
        <f t="shared" si="42"/>
        <v>//</v>
      </c>
      <c r="H430" s="51"/>
      <c r="I430" s="51"/>
      <c r="J430" s="54" t="str">
        <f t="shared" si="43"/>
        <v/>
      </c>
      <c r="K430" s="56"/>
      <c r="L430" s="43"/>
      <c r="N430" s="58" t="str">
        <f>IFERROR(VLOOKUP($A430,'②利用者名簿'!$A:$E,5,0),"")</f>
        <v/>
      </c>
      <c r="O430" s="59" t="str">
        <f>IFERROR(2*'①団体情報'!$B$5*'③入力シート'!J430,"")</f>
        <v/>
      </c>
      <c r="P430" s="59" t="str">
        <f>IFERROR(N430*'③入力シート'!J430,"")</f>
        <v/>
      </c>
      <c r="Q430" s="60" t="str">
        <f t="shared" si="44"/>
        <v>..</v>
      </c>
      <c r="R430" s="61" t="str">
        <f t="shared" si="45"/>
        <v/>
      </c>
      <c r="S430" s="61" t="str">
        <f t="shared" si="46"/>
        <v/>
      </c>
      <c r="T430" s="62" t="str">
        <f t="shared" si="47"/>
        <v/>
      </c>
      <c r="U430" s="58" t="str">
        <f t="shared" si="48"/>
        <v/>
      </c>
    </row>
    <row r="431" spans="1:21" ht="15.95" customHeight="1">
      <c r="A431" s="43"/>
      <c r="B431" s="46" t="str">
        <f>IFERROR(VLOOKUP($A431,'②利用者名簿'!$A:$E,2,0),"")</f>
        <v/>
      </c>
      <c r="C431" s="48" t="str">
        <f>IFERROR(VLOOKUP($A431,'②利用者名簿'!$A:$E,3,0),"")</f>
        <v/>
      </c>
      <c r="D431" s="43"/>
      <c r="E431" s="43"/>
      <c r="F431" s="43"/>
      <c r="G431" s="48" t="str">
        <f t="shared" si="42"/>
        <v>//</v>
      </c>
      <c r="H431" s="51"/>
      <c r="I431" s="51"/>
      <c r="J431" s="54" t="str">
        <f t="shared" si="43"/>
        <v/>
      </c>
      <c r="K431" s="56"/>
      <c r="L431" s="43"/>
      <c r="N431" s="58" t="str">
        <f>IFERROR(VLOOKUP($A431,'②利用者名簿'!$A:$E,5,0),"")</f>
        <v/>
      </c>
      <c r="O431" s="59" t="str">
        <f>IFERROR(2*'①団体情報'!$B$5*'③入力シート'!J431,"")</f>
        <v/>
      </c>
      <c r="P431" s="59" t="str">
        <f>IFERROR(N431*'③入力シート'!J431,"")</f>
        <v/>
      </c>
      <c r="Q431" s="60" t="str">
        <f t="shared" si="44"/>
        <v>..</v>
      </c>
      <c r="R431" s="61" t="str">
        <f t="shared" si="45"/>
        <v/>
      </c>
      <c r="S431" s="61" t="str">
        <f t="shared" si="46"/>
        <v/>
      </c>
      <c r="T431" s="62" t="str">
        <f t="shared" si="47"/>
        <v/>
      </c>
      <c r="U431" s="58" t="str">
        <f t="shared" si="48"/>
        <v/>
      </c>
    </row>
    <row r="432" spans="1:21" ht="15.95" customHeight="1">
      <c r="A432" s="43"/>
      <c r="B432" s="46" t="str">
        <f>IFERROR(VLOOKUP($A432,'②利用者名簿'!$A:$E,2,0),"")</f>
        <v/>
      </c>
      <c r="C432" s="48" t="str">
        <f>IFERROR(VLOOKUP($A432,'②利用者名簿'!$A:$E,3,0),"")</f>
        <v/>
      </c>
      <c r="D432" s="43"/>
      <c r="E432" s="43"/>
      <c r="F432" s="43"/>
      <c r="G432" s="48" t="str">
        <f t="shared" si="42"/>
        <v>//</v>
      </c>
      <c r="H432" s="51"/>
      <c r="I432" s="51"/>
      <c r="J432" s="54" t="str">
        <f t="shared" si="43"/>
        <v/>
      </c>
      <c r="K432" s="56"/>
      <c r="L432" s="43"/>
      <c r="N432" s="58" t="str">
        <f>IFERROR(VLOOKUP($A432,'②利用者名簿'!$A:$E,5,0),"")</f>
        <v/>
      </c>
      <c r="O432" s="59" t="str">
        <f>IFERROR(2*'①団体情報'!$B$5*'③入力シート'!J432,"")</f>
        <v/>
      </c>
      <c r="P432" s="59" t="str">
        <f>IFERROR(N432*'③入力シート'!J432,"")</f>
        <v/>
      </c>
      <c r="Q432" s="60" t="str">
        <f t="shared" si="44"/>
        <v>..</v>
      </c>
      <c r="R432" s="61" t="str">
        <f t="shared" si="45"/>
        <v/>
      </c>
      <c r="S432" s="61" t="str">
        <f t="shared" si="46"/>
        <v/>
      </c>
      <c r="T432" s="62" t="str">
        <f t="shared" si="47"/>
        <v/>
      </c>
      <c r="U432" s="58" t="str">
        <f t="shared" si="48"/>
        <v/>
      </c>
    </row>
    <row r="433" spans="1:21" ht="15.95" customHeight="1">
      <c r="A433" s="43"/>
      <c r="B433" s="46" t="str">
        <f>IFERROR(VLOOKUP($A433,'②利用者名簿'!$A:$E,2,0),"")</f>
        <v/>
      </c>
      <c r="C433" s="48" t="str">
        <f>IFERROR(VLOOKUP($A433,'②利用者名簿'!$A:$E,3,0),"")</f>
        <v/>
      </c>
      <c r="D433" s="43"/>
      <c r="E433" s="43"/>
      <c r="F433" s="43"/>
      <c r="G433" s="48" t="str">
        <f t="shared" si="42"/>
        <v>//</v>
      </c>
      <c r="H433" s="51"/>
      <c r="I433" s="51"/>
      <c r="J433" s="54" t="str">
        <f t="shared" si="43"/>
        <v/>
      </c>
      <c r="K433" s="56"/>
      <c r="L433" s="43"/>
      <c r="N433" s="58" t="str">
        <f>IFERROR(VLOOKUP($A433,'②利用者名簿'!$A:$E,5,0),"")</f>
        <v/>
      </c>
      <c r="O433" s="59" t="str">
        <f>IFERROR(2*'①団体情報'!$B$5*'③入力シート'!J433,"")</f>
        <v/>
      </c>
      <c r="P433" s="59" t="str">
        <f>IFERROR(N433*'③入力シート'!J433,"")</f>
        <v/>
      </c>
      <c r="Q433" s="60" t="str">
        <f t="shared" si="44"/>
        <v>..</v>
      </c>
      <c r="R433" s="61" t="str">
        <f t="shared" si="45"/>
        <v/>
      </c>
      <c r="S433" s="61" t="str">
        <f t="shared" si="46"/>
        <v/>
      </c>
      <c r="T433" s="62" t="str">
        <f t="shared" si="47"/>
        <v/>
      </c>
      <c r="U433" s="58" t="str">
        <f t="shared" si="48"/>
        <v/>
      </c>
    </row>
    <row r="434" spans="1:21" ht="15.95" customHeight="1">
      <c r="A434" s="43"/>
      <c r="B434" s="46" t="str">
        <f>IFERROR(VLOOKUP($A434,'②利用者名簿'!$A:$E,2,0),"")</f>
        <v/>
      </c>
      <c r="C434" s="48" t="str">
        <f>IFERROR(VLOOKUP($A434,'②利用者名簿'!$A:$E,3,0),"")</f>
        <v/>
      </c>
      <c r="D434" s="43"/>
      <c r="E434" s="43"/>
      <c r="F434" s="43"/>
      <c r="G434" s="48" t="str">
        <f t="shared" si="42"/>
        <v>//</v>
      </c>
      <c r="H434" s="51"/>
      <c r="I434" s="51"/>
      <c r="J434" s="54" t="str">
        <f t="shared" si="43"/>
        <v/>
      </c>
      <c r="K434" s="56"/>
      <c r="L434" s="43"/>
      <c r="N434" s="58" t="str">
        <f>IFERROR(VLOOKUP($A434,'②利用者名簿'!$A:$E,5,0),"")</f>
        <v/>
      </c>
      <c r="O434" s="59" t="str">
        <f>IFERROR(2*'①団体情報'!$B$5*'③入力シート'!J434,"")</f>
        <v/>
      </c>
      <c r="P434" s="59" t="str">
        <f>IFERROR(N434*'③入力シート'!J434,"")</f>
        <v/>
      </c>
      <c r="Q434" s="60" t="str">
        <f t="shared" si="44"/>
        <v>..</v>
      </c>
      <c r="R434" s="61" t="str">
        <f t="shared" si="45"/>
        <v/>
      </c>
      <c r="S434" s="61" t="str">
        <f t="shared" si="46"/>
        <v/>
      </c>
      <c r="T434" s="62" t="str">
        <f t="shared" si="47"/>
        <v/>
      </c>
      <c r="U434" s="58" t="str">
        <f t="shared" si="48"/>
        <v/>
      </c>
    </row>
    <row r="435" spans="1:21" ht="15.95" customHeight="1">
      <c r="A435" s="43"/>
      <c r="B435" s="46" t="str">
        <f>IFERROR(VLOOKUP($A435,'②利用者名簿'!$A:$E,2,0),"")</f>
        <v/>
      </c>
      <c r="C435" s="48" t="str">
        <f>IFERROR(VLOOKUP($A435,'②利用者名簿'!$A:$E,3,0),"")</f>
        <v/>
      </c>
      <c r="D435" s="43"/>
      <c r="E435" s="43"/>
      <c r="F435" s="43"/>
      <c r="G435" s="48" t="str">
        <f t="shared" si="42"/>
        <v>//</v>
      </c>
      <c r="H435" s="51"/>
      <c r="I435" s="51"/>
      <c r="J435" s="54" t="str">
        <f t="shared" si="43"/>
        <v/>
      </c>
      <c r="K435" s="56"/>
      <c r="L435" s="43"/>
      <c r="N435" s="58" t="str">
        <f>IFERROR(VLOOKUP($A435,'②利用者名簿'!$A:$E,5,0),"")</f>
        <v/>
      </c>
      <c r="O435" s="59" t="str">
        <f>IFERROR(2*'①団体情報'!$B$5*'③入力シート'!J435,"")</f>
        <v/>
      </c>
      <c r="P435" s="59" t="str">
        <f>IFERROR(N435*'③入力シート'!J435,"")</f>
        <v/>
      </c>
      <c r="Q435" s="60" t="str">
        <f t="shared" si="44"/>
        <v>..</v>
      </c>
      <c r="R435" s="61" t="str">
        <f t="shared" si="45"/>
        <v/>
      </c>
      <c r="S435" s="61" t="str">
        <f t="shared" si="46"/>
        <v/>
      </c>
      <c r="T435" s="62" t="str">
        <f t="shared" si="47"/>
        <v/>
      </c>
      <c r="U435" s="58" t="str">
        <f t="shared" si="48"/>
        <v/>
      </c>
    </row>
    <row r="436" spans="1:21" ht="15.95" customHeight="1">
      <c r="A436" s="43"/>
      <c r="B436" s="46" t="str">
        <f>IFERROR(VLOOKUP($A436,'②利用者名簿'!$A:$E,2,0),"")</f>
        <v/>
      </c>
      <c r="C436" s="48" t="str">
        <f>IFERROR(VLOOKUP($A436,'②利用者名簿'!$A:$E,3,0),"")</f>
        <v/>
      </c>
      <c r="D436" s="43"/>
      <c r="E436" s="43"/>
      <c r="F436" s="43"/>
      <c r="G436" s="48" t="str">
        <f t="shared" si="42"/>
        <v>//</v>
      </c>
      <c r="H436" s="51"/>
      <c r="I436" s="51"/>
      <c r="J436" s="54" t="str">
        <f t="shared" si="43"/>
        <v/>
      </c>
      <c r="K436" s="56"/>
      <c r="L436" s="43"/>
      <c r="N436" s="58" t="str">
        <f>IFERROR(VLOOKUP($A436,'②利用者名簿'!$A:$E,5,0),"")</f>
        <v/>
      </c>
      <c r="O436" s="59" t="str">
        <f>IFERROR(2*'①団体情報'!$B$5*'③入力シート'!J436,"")</f>
        <v/>
      </c>
      <c r="P436" s="59" t="str">
        <f>IFERROR(N436*'③入力シート'!J436,"")</f>
        <v/>
      </c>
      <c r="Q436" s="60" t="str">
        <f t="shared" si="44"/>
        <v>..</v>
      </c>
      <c r="R436" s="61" t="str">
        <f t="shared" si="45"/>
        <v/>
      </c>
      <c r="S436" s="61" t="str">
        <f t="shared" si="46"/>
        <v/>
      </c>
      <c r="T436" s="62" t="str">
        <f t="shared" si="47"/>
        <v/>
      </c>
      <c r="U436" s="58" t="str">
        <f t="shared" si="48"/>
        <v/>
      </c>
    </row>
    <row r="437" spans="1:21" ht="15.95" customHeight="1">
      <c r="A437" s="43"/>
      <c r="B437" s="46" t="str">
        <f>IFERROR(VLOOKUP($A437,'②利用者名簿'!$A:$E,2,0),"")</f>
        <v/>
      </c>
      <c r="C437" s="48" t="str">
        <f>IFERROR(VLOOKUP($A437,'②利用者名簿'!$A:$E,3,0),"")</f>
        <v/>
      </c>
      <c r="D437" s="43"/>
      <c r="E437" s="43"/>
      <c r="F437" s="43"/>
      <c r="G437" s="48" t="str">
        <f t="shared" si="42"/>
        <v>//</v>
      </c>
      <c r="H437" s="51"/>
      <c r="I437" s="51"/>
      <c r="J437" s="54" t="str">
        <f t="shared" si="43"/>
        <v/>
      </c>
      <c r="K437" s="56"/>
      <c r="L437" s="43"/>
      <c r="N437" s="58" t="str">
        <f>IFERROR(VLOOKUP($A437,'②利用者名簿'!$A:$E,5,0),"")</f>
        <v/>
      </c>
      <c r="O437" s="59" t="str">
        <f>IFERROR(2*'①団体情報'!$B$5*'③入力シート'!J437,"")</f>
        <v/>
      </c>
      <c r="P437" s="59" t="str">
        <f>IFERROR(N437*'③入力シート'!J437,"")</f>
        <v/>
      </c>
      <c r="Q437" s="60" t="str">
        <f t="shared" si="44"/>
        <v>..</v>
      </c>
      <c r="R437" s="61" t="str">
        <f t="shared" si="45"/>
        <v/>
      </c>
      <c r="S437" s="61" t="str">
        <f t="shared" si="46"/>
        <v/>
      </c>
      <c r="T437" s="62" t="str">
        <f t="shared" si="47"/>
        <v/>
      </c>
      <c r="U437" s="58" t="str">
        <f t="shared" si="48"/>
        <v/>
      </c>
    </row>
    <row r="438" spans="1:21" ht="15.95" customHeight="1">
      <c r="A438" s="43"/>
      <c r="B438" s="46" t="str">
        <f>IFERROR(VLOOKUP($A438,'②利用者名簿'!$A:$E,2,0),"")</f>
        <v/>
      </c>
      <c r="C438" s="48" t="str">
        <f>IFERROR(VLOOKUP($A438,'②利用者名簿'!$A:$E,3,0),"")</f>
        <v/>
      </c>
      <c r="D438" s="43"/>
      <c r="E438" s="43"/>
      <c r="F438" s="43"/>
      <c r="G438" s="48" t="str">
        <f t="shared" si="42"/>
        <v>//</v>
      </c>
      <c r="H438" s="51"/>
      <c r="I438" s="51"/>
      <c r="J438" s="54" t="str">
        <f t="shared" si="43"/>
        <v/>
      </c>
      <c r="K438" s="56"/>
      <c r="L438" s="43"/>
      <c r="N438" s="58" t="str">
        <f>IFERROR(VLOOKUP($A438,'②利用者名簿'!$A:$E,5,0),"")</f>
        <v/>
      </c>
      <c r="O438" s="59" t="str">
        <f>IFERROR(2*'①団体情報'!$B$5*'③入力シート'!J438,"")</f>
        <v/>
      </c>
      <c r="P438" s="59" t="str">
        <f>IFERROR(N438*'③入力シート'!J438,"")</f>
        <v/>
      </c>
      <c r="Q438" s="60" t="str">
        <f t="shared" si="44"/>
        <v>..</v>
      </c>
      <c r="R438" s="61" t="str">
        <f t="shared" si="45"/>
        <v/>
      </c>
      <c r="S438" s="61" t="str">
        <f t="shared" si="46"/>
        <v/>
      </c>
      <c r="T438" s="62" t="str">
        <f t="shared" si="47"/>
        <v/>
      </c>
      <c r="U438" s="58" t="str">
        <f t="shared" si="48"/>
        <v/>
      </c>
    </row>
    <row r="439" spans="1:21" ht="15.95" customHeight="1">
      <c r="A439" s="43"/>
      <c r="B439" s="46" t="str">
        <f>IFERROR(VLOOKUP($A439,'②利用者名簿'!$A:$E,2,0),"")</f>
        <v/>
      </c>
      <c r="C439" s="48" t="str">
        <f>IFERROR(VLOOKUP($A439,'②利用者名簿'!$A:$E,3,0),"")</f>
        <v/>
      </c>
      <c r="D439" s="43"/>
      <c r="E439" s="43"/>
      <c r="F439" s="43"/>
      <c r="G439" s="48" t="str">
        <f t="shared" si="42"/>
        <v>//</v>
      </c>
      <c r="H439" s="51"/>
      <c r="I439" s="51"/>
      <c r="J439" s="54" t="str">
        <f t="shared" si="43"/>
        <v/>
      </c>
      <c r="K439" s="56"/>
      <c r="L439" s="43"/>
      <c r="N439" s="58" t="str">
        <f>IFERROR(VLOOKUP($A439,'②利用者名簿'!$A:$E,5,0),"")</f>
        <v/>
      </c>
      <c r="O439" s="59" t="str">
        <f>IFERROR(2*'①団体情報'!$B$5*'③入力シート'!J439,"")</f>
        <v/>
      </c>
      <c r="P439" s="59" t="str">
        <f>IFERROR(N439*'③入力シート'!J439,"")</f>
        <v/>
      </c>
      <c r="Q439" s="60" t="str">
        <f t="shared" si="44"/>
        <v>..</v>
      </c>
      <c r="R439" s="61" t="str">
        <f t="shared" si="45"/>
        <v/>
      </c>
      <c r="S439" s="61" t="str">
        <f t="shared" si="46"/>
        <v/>
      </c>
      <c r="T439" s="62" t="str">
        <f t="shared" si="47"/>
        <v/>
      </c>
      <c r="U439" s="58" t="str">
        <f t="shared" si="48"/>
        <v/>
      </c>
    </row>
    <row r="440" spans="1:21" ht="15.95" customHeight="1">
      <c r="A440" s="43"/>
      <c r="B440" s="46" t="str">
        <f>IFERROR(VLOOKUP($A440,'②利用者名簿'!$A:$E,2,0),"")</f>
        <v/>
      </c>
      <c r="C440" s="48" t="str">
        <f>IFERROR(VLOOKUP($A440,'②利用者名簿'!$A:$E,3,0),"")</f>
        <v/>
      </c>
      <c r="D440" s="43"/>
      <c r="E440" s="43"/>
      <c r="F440" s="43"/>
      <c r="G440" s="48" t="str">
        <f t="shared" si="42"/>
        <v>//</v>
      </c>
      <c r="H440" s="51"/>
      <c r="I440" s="51"/>
      <c r="J440" s="54" t="str">
        <f t="shared" si="43"/>
        <v/>
      </c>
      <c r="K440" s="56"/>
      <c r="L440" s="43"/>
      <c r="N440" s="58" t="str">
        <f>IFERROR(VLOOKUP($A440,'②利用者名簿'!$A:$E,5,0),"")</f>
        <v/>
      </c>
      <c r="O440" s="59" t="str">
        <f>IFERROR(2*'①団体情報'!$B$5*'③入力シート'!J440,"")</f>
        <v/>
      </c>
      <c r="P440" s="59" t="str">
        <f>IFERROR(N440*'③入力シート'!J440,"")</f>
        <v/>
      </c>
      <c r="Q440" s="60" t="str">
        <f t="shared" si="44"/>
        <v>..</v>
      </c>
      <c r="R440" s="61" t="str">
        <f t="shared" si="45"/>
        <v/>
      </c>
      <c r="S440" s="61" t="str">
        <f t="shared" si="46"/>
        <v/>
      </c>
      <c r="T440" s="62" t="str">
        <f t="shared" si="47"/>
        <v/>
      </c>
      <c r="U440" s="58" t="str">
        <f t="shared" si="48"/>
        <v/>
      </c>
    </row>
    <row r="441" spans="1:21" ht="15.95" customHeight="1">
      <c r="A441" s="43"/>
      <c r="B441" s="46" t="str">
        <f>IFERROR(VLOOKUP($A441,'②利用者名簿'!$A:$E,2,0),"")</f>
        <v/>
      </c>
      <c r="C441" s="48" t="str">
        <f>IFERROR(VLOOKUP($A441,'②利用者名簿'!$A:$E,3,0),"")</f>
        <v/>
      </c>
      <c r="D441" s="43"/>
      <c r="E441" s="43"/>
      <c r="F441" s="43"/>
      <c r="G441" s="48" t="str">
        <f t="shared" si="42"/>
        <v>//</v>
      </c>
      <c r="H441" s="51"/>
      <c r="I441" s="51"/>
      <c r="J441" s="54" t="str">
        <f t="shared" si="43"/>
        <v/>
      </c>
      <c r="K441" s="56"/>
      <c r="L441" s="43"/>
      <c r="N441" s="58" t="str">
        <f>IFERROR(VLOOKUP($A441,'②利用者名簿'!$A:$E,5,0),"")</f>
        <v/>
      </c>
      <c r="O441" s="59" t="str">
        <f>IFERROR(2*'①団体情報'!$B$5*'③入力シート'!J441,"")</f>
        <v/>
      </c>
      <c r="P441" s="59" t="str">
        <f>IFERROR(N441*'③入力シート'!J441,"")</f>
        <v/>
      </c>
      <c r="Q441" s="60" t="str">
        <f t="shared" si="44"/>
        <v>..</v>
      </c>
      <c r="R441" s="61" t="str">
        <f t="shared" si="45"/>
        <v/>
      </c>
      <c r="S441" s="61" t="str">
        <f t="shared" si="46"/>
        <v/>
      </c>
      <c r="T441" s="62" t="str">
        <f t="shared" si="47"/>
        <v/>
      </c>
      <c r="U441" s="58" t="str">
        <f t="shared" si="48"/>
        <v/>
      </c>
    </row>
    <row r="442" spans="1:21" ht="15.95" customHeight="1">
      <c r="A442" s="43"/>
      <c r="B442" s="46" t="str">
        <f>IFERROR(VLOOKUP($A442,'②利用者名簿'!$A:$E,2,0),"")</f>
        <v/>
      </c>
      <c r="C442" s="48" t="str">
        <f>IFERROR(VLOOKUP($A442,'②利用者名簿'!$A:$E,3,0),"")</f>
        <v/>
      </c>
      <c r="D442" s="43"/>
      <c r="E442" s="43"/>
      <c r="F442" s="43"/>
      <c r="G442" s="48" t="str">
        <f t="shared" si="42"/>
        <v>//</v>
      </c>
      <c r="H442" s="51"/>
      <c r="I442" s="51"/>
      <c r="J442" s="54" t="str">
        <f t="shared" si="43"/>
        <v/>
      </c>
      <c r="K442" s="56"/>
      <c r="L442" s="43"/>
      <c r="N442" s="58" t="str">
        <f>IFERROR(VLOOKUP($A442,'②利用者名簿'!$A:$E,5,0),"")</f>
        <v/>
      </c>
      <c r="O442" s="59" t="str">
        <f>IFERROR(2*'①団体情報'!$B$5*'③入力シート'!J442,"")</f>
        <v/>
      </c>
      <c r="P442" s="59" t="str">
        <f>IFERROR(N442*'③入力シート'!J442,"")</f>
        <v/>
      </c>
      <c r="Q442" s="60" t="str">
        <f t="shared" si="44"/>
        <v>..</v>
      </c>
      <c r="R442" s="61" t="str">
        <f t="shared" si="45"/>
        <v/>
      </c>
      <c r="S442" s="61" t="str">
        <f t="shared" si="46"/>
        <v/>
      </c>
      <c r="T442" s="62" t="str">
        <f t="shared" si="47"/>
        <v/>
      </c>
      <c r="U442" s="58" t="str">
        <f t="shared" si="48"/>
        <v/>
      </c>
    </row>
    <row r="443" spans="1:21" ht="15.95" customHeight="1">
      <c r="A443" s="43"/>
      <c r="B443" s="46" t="str">
        <f>IFERROR(VLOOKUP($A443,'②利用者名簿'!$A:$E,2,0),"")</f>
        <v/>
      </c>
      <c r="C443" s="48" t="str">
        <f>IFERROR(VLOOKUP($A443,'②利用者名簿'!$A:$E,3,0),"")</f>
        <v/>
      </c>
      <c r="D443" s="43"/>
      <c r="E443" s="43"/>
      <c r="F443" s="43"/>
      <c r="G443" s="48" t="str">
        <f t="shared" si="42"/>
        <v>//</v>
      </c>
      <c r="H443" s="51"/>
      <c r="I443" s="51"/>
      <c r="J443" s="54" t="str">
        <f t="shared" si="43"/>
        <v/>
      </c>
      <c r="K443" s="56"/>
      <c r="L443" s="43"/>
      <c r="N443" s="58" t="str">
        <f>IFERROR(VLOOKUP($A443,'②利用者名簿'!$A:$E,5,0),"")</f>
        <v/>
      </c>
      <c r="O443" s="59" t="str">
        <f>IFERROR(2*'①団体情報'!$B$5*'③入力シート'!J443,"")</f>
        <v/>
      </c>
      <c r="P443" s="59" t="str">
        <f>IFERROR(N443*'③入力シート'!J443,"")</f>
        <v/>
      </c>
      <c r="Q443" s="60" t="str">
        <f t="shared" si="44"/>
        <v>..</v>
      </c>
      <c r="R443" s="61" t="str">
        <f t="shared" si="45"/>
        <v/>
      </c>
      <c r="S443" s="61" t="str">
        <f t="shared" si="46"/>
        <v/>
      </c>
      <c r="T443" s="62" t="str">
        <f t="shared" si="47"/>
        <v/>
      </c>
      <c r="U443" s="58" t="str">
        <f t="shared" si="48"/>
        <v/>
      </c>
    </row>
    <row r="444" spans="1:21" ht="15.95" customHeight="1">
      <c r="A444" s="43"/>
      <c r="B444" s="46" t="str">
        <f>IFERROR(VLOOKUP($A444,'②利用者名簿'!$A:$E,2,0),"")</f>
        <v/>
      </c>
      <c r="C444" s="48" t="str">
        <f>IFERROR(VLOOKUP($A444,'②利用者名簿'!$A:$E,3,0),"")</f>
        <v/>
      </c>
      <c r="D444" s="43"/>
      <c r="E444" s="43"/>
      <c r="F444" s="43"/>
      <c r="G444" s="48" t="str">
        <f t="shared" si="42"/>
        <v>//</v>
      </c>
      <c r="H444" s="51"/>
      <c r="I444" s="51"/>
      <c r="J444" s="54" t="str">
        <f t="shared" si="43"/>
        <v/>
      </c>
      <c r="K444" s="56"/>
      <c r="L444" s="43"/>
      <c r="N444" s="58" t="str">
        <f>IFERROR(VLOOKUP($A444,'②利用者名簿'!$A:$E,5,0),"")</f>
        <v/>
      </c>
      <c r="O444" s="59" t="str">
        <f>IFERROR(2*'①団体情報'!$B$5*'③入力シート'!J444,"")</f>
        <v/>
      </c>
      <c r="P444" s="59" t="str">
        <f>IFERROR(N444*'③入力シート'!J444,"")</f>
        <v/>
      </c>
      <c r="Q444" s="60" t="str">
        <f t="shared" si="44"/>
        <v>..</v>
      </c>
      <c r="R444" s="61" t="str">
        <f t="shared" si="45"/>
        <v/>
      </c>
      <c r="S444" s="61" t="str">
        <f t="shared" si="46"/>
        <v/>
      </c>
      <c r="T444" s="62" t="str">
        <f t="shared" si="47"/>
        <v/>
      </c>
      <c r="U444" s="58" t="str">
        <f t="shared" si="48"/>
        <v/>
      </c>
    </row>
    <row r="445" spans="1:21" ht="15.95" customHeight="1">
      <c r="A445" s="43"/>
      <c r="B445" s="46" t="str">
        <f>IFERROR(VLOOKUP($A445,'②利用者名簿'!$A:$E,2,0),"")</f>
        <v/>
      </c>
      <c r="C445" s="48" t="str">
        <f>IFERROR(VLOOKUP($A445,'②利用者名簿'!$A:$E,3,0),"")</f>
        <v/>
      </c>
      <c r="D445" s="43"/>
      <c r="E445" s="43"/>
      <c r="F445" s="43"/>
      <c r="G445" s="48" t="str">
        <f t="shared" si="42"/>
        <v>//</v>
      </c>
      <c r="H445" s="51"/>
      <c r="I445" s="51"/>
      <c r="J445" s="54" t="str">
        <f t="shared" si="43"/>
        <v/>
      </c>
      <c r="K445" s="56"/>
      <c r="L445" s="43"/>
      <c r="N445" s="58" t="str">
        <f>IFERROR(VLOOKUP($A445,'②利用者名簿'!$A:$E,5,0),"")</f>
        <v/>
      </c>
      <c r="O445" s="59" t="str">
        <f>IFERROR(2*'①団体情報'!$B$5*'③入力シート'!J445,"")</f>
        <v/>
      </c>
      <c r="P445" s="59" t="str">
        <f>IFERROR(N445*'③入力シート'!J445,"")</f>
        <v/>
      </c>
      <c r="Q445" s="60" t="str">
        <f t="shared" si="44"/>
        <v>..</v>
      </c>
      <c r="R445" s="61" t="str">
        <f t="shared" si="45"/>
        <v/>
      </c>
      <c r="S445" s="61" t="str">
        <f t="shared" si="46"/>
        <v/>
      </c>
      <c r="T445" s="62" t="str">
        <f t="shared" si="47"/>
        <v/>
      </c>
      <c r="U445" s="58" t="str">
        <f t="shared" si="48"/>
        <v/>
      </c>
    </row>
    <row r="446" spans="1:21" ht="15.95" customHeight="1">
      <c r="A446" s="43"/>
      <c r="B446" s="46" t="str">
        <f>IFERROR(VLOOKUP($A446,'②利用者名簿'!$A:$E,2,0),"")</f>
        <v/>
      </c>
      <c r="C446" s="48" t="str">
        <f>IFERROR(VLOOKUP($A446,'②利用者名簿'!$A:$E,3,0),"")</f>
        <v/>
      </c>
      <c r="D446" s="43"/>
      <c r="E446" s="43"/>
      <c r="F446" s="43"/>
      <c r="G446" s="48" t="str">
        <f t="shared" si="42"/>
        <v>//</v>
      </c>
      <c r="H446" s="51"/>
      <c r="I446" s="51"/>
      <c r="J446" s="54" t="str">
        <f t="shared" si="43"/>
        <v/>
      </c>
      <c r="K446" s="56"/>
      <c r="L446" s="43"/>
      <c r="N446" s="58" t="str">
        <f>IFERROR(VLOOKUP($A446,'②利用者名簿'!$A:$E,5,0),"")</f>
        <v/>
      </c>
      <c r="O446" s="59" t="str">
        <f>IFERROR(2*'①団体情報'!$B$5*'③入力シート'!J446,"")</f>
        <v/>
      </c>
      <c r="P446" s="59" t="str">
        <f>IFERROR(N446*'③入力シート'!J446,"")</f>
        <v/>
      </c>
      <c r="Q446" s="60" t="str">
        <f t="shared" si="44"/>
        <v>..</v>
      </c>
      <c r="R446" s="61" t="str">
        <f t="shared" si="45"/>
        <v/>
      </c>
      <c r="S446" s="61" t="str">
        <f t="shared" si="46"/>
        <v/>
      </c>
      <c r="T446" s="62" t="str">
        <f t="shared" si="47"/>
        <v/>
      </c>
      <c r="U446" s="58" t="str">
        <f t="shared" si="48"/>
        <v/>
      </c>
    </row>
    <row r="447" spans="1:21" ht="15.95" customHeight="1">
      <c r="A447" s="43"/>
      <c r="B447" s="46" t="str">
        <f>IFERROR(VLOOKUP($A447,'②利用者名簿'!$A:$E,2,0),"")</f>
        <v/>
      </c>
      <c r="C447" s="48" t="str">
        <f>IFERROR(VLOOKUP($A447,'②利用者名簿'!$A:$E,3,0),"")</f>
        <v/>
      </c>
      <c r="D447" s="43"/>
      <c r="E447" s="43"/>
      <c r="F447" s="43"/>
      <c r="G447" s="48" t="str">
        <f t="shared" si="42"/>
        <v>//</v>
      </c>
      <c r="H447" s="51"/>
      <c r="I447" s="51"/>
      <c r="J447" s="54" t="str">
        <f t="shared" si="43"/>
        <v/>
      </c>
      <c r="K447" s="56"/>
      <c r="L447" s="43"/>
      <c r="N447" s="58" t="str">
        <f>IFERROR(VLOOKUP($A447,'②利用者名簿'!$A:$E,5,0),"")</f>
        <v/>
      </c>
      <c r="O447" s="59" t="str">
        <f>IFERROR(2*'①団体情報'!$B$5*'③入力シート'!J447,"")</f>
        <v/>
      </c>
      <c r="P447" s="59" t="str">
        <f>IFERROR(N447*'③入力シート'!J447,"")</f>
        <v/>
      </c>
      <c r="Q447" s="60" t="str">
        <f t="shared" si="44"/>
        <v>..</v>
      </c>
      <c r="R447" s="61" t="str">
        <f t="shared" si="45"/>
        <v/>
      </c>
      <c r="S447" s="61" t="str">
        <f t="shared" si="46"/>
        <v/>
      </c>
      <c r="T447" s="62" t="str">
        <f t="shared" si="47"/>
        <v/>
      </c>
      <c r="U447" s="58" t="str">
        <f t="shared" si="48"/>
        <v/>
      </c>
    </row>
    <row r="448" spans="1:21" ht="15.95" customHeight="1">
      <c r="A448" s="43"/>
      <c r="B448" s="46" t="str">
        <f>IFERROR(VLOOKUP($A448,'②利用者名簿'!$A:$E,2,0),"")</f>
        <v/>
      </c>
      <c r="C448" s="48" t="str">
        <f>IFERROR(VLOOKUP($A448,'②利用者名簿'!$A:$E,3,0),"")</f>
        <v/>
      </c>
      <c r="D448" s="43"/>
      <c r="E448" s="43"/>
      <c r="F448" s="43"/>
      <c r="G448" s="48" t="str">
        <f t="shared" si="42"/>
        <v>//</v>
      </c>
      <c r="H448" s="51"/>
      <c r="I448" s="51"/>
      <c r="J448" s="54" t="str">
        <f t="shared" si="43"/>
        <v/>
      </c>
      <c r="K448" s="56"/>
      <c r="L448" s="43"/>
      <c r="N448" s="58" t="str">
        <f>IFERROR(VLOOKUP($A448,'②利用者名簿'!$A:$E,5,0),"")</f>
        <v/>
      </c>
      <c r="O448" s="59" t="str">
        <f>IFERROR(2*'①団体情報'!$B$5*'③入力シート'!J448,"")</f>
        <v/>
      </c>
      <c r="P448" s="59" t="str">
        <f>IFERROR(N448*'③入力シート'!J448,"")</f>
        <v/>
      </c>
      <c r="Q448" s="60" t="str">
        <f t="shared" si="44"/>
        <v>..</v>
      </c>
      <c r="R448" s="61" t="str">
        <f t="shared" si="45"/>
        <v/>
      </c>
      <c r="S448" s="61" t="str">
        <f t="shared" si="46"/>
        <v/>
      </c>
      <c r="T448" s="62" t="str">
        <f t="shared" si="47"/>
        <v/>
      </c>
      <c r="U448" s="58" t="str">
        <f t="shared" si="48"/>
        <v/>
      </c>
    </row>
    <row r="449" spans="1:21" ht="15.95" customHeight="1">
      <c r="A449" s="43"/>
      <c r="B449" s="46" t="str">
        <f>IFERROR(VLOOKUP($A449,'②利用者名簿'!$A:$E,2,0),"")</f>
        <v/>
      </c>
      <c r="C449" s="48" t="str">
        <f>IFERROR(VLOOKUP($A449,'②利用者名簿'!$A:$E,3,0),"")</f>
        <v/>
      </c>
      <c r="D449" s="43"/>
      <c r="E449" s="43"/>
      <c r="F449" s="43"/>
      <c r="G449" s="48" t="str">
        <f t="shared" si="42"/>
        <v>//</v>
      </c>
      <c r="H449" s="51"/>
      <c r="I449" s="51"/>
      <c r="J449" s="54" t="str">
        <f t="shared" si="43"/>
        <v/>
      </c>
      <c r="K449" s="56"/>
      <c r="L449" s="43"/>
      <c r="N449" s="58" t="str">
        <f>IFERROR(VLOOKUP($A449,'②利用者名簿'!$A:$E,5,0),"")</f>
        <v/>
      </c>
      <c r="O449" s="59" t="str">
        <f>IFERROR(2*'①団体情報'!$B$5*'③入力シート'!J449,"")</f>
        <v/>
      </c>
      <c r="P449" s="59" t="str">
        <f>IFERROR(N449*'③入力シート'!J449,"")</f>
        <v/>
      </c>
      <c r="Q449" s="60" t="str">
        <f t="shared" si="44"/>
        <v>..</v>
      </c>
      <c r="R449" s="61" t="str">
        <f t="shared" si="45"/>
        <v/>
      </c>
      <c r="S449" s="61" t="str">
        <f t="shared" si="46"/>
        <v/>
      </c>
      <c r="T449" s="62" t="str">
        <f t="shared" si="47"/>
        <v/>
      </c>
      <c r="U449" s="58" t="str">
        <f t="shared" si="48"/>
        <v/>
      </c>
    </row>
    <row r="450" spans="1:21" ht="15.95" customHeight="1">
      <c r="A450" s="43"/>
      <c r="B450" s="46" t="str">
        <f>IFERROR(VLOOKUP($A450,'②利用者名簿'!$A:$E,2,0),"")</f>
        <v/>
      </c>
      <c r="C450" s="48" t="str">
        <f>IFERROR(VLOOKUP($A450,'②利用者名簿'!$A:$E,3,0),"")</f>
        <v/>
      </c>
      <c r="D450" s="43"/>
      <c r="E450" s="43"/>
      <c r="F450" s="43"/>
      <c r="G450" s="48" t="str">
        <f t="shared" si="42"/>
        <v>//</v>
      </c>
      <c r="H450" s="51"/>
      <c r="I450" s="51"/>
      <c r="J450" s="54" t="str">
        <f t="shared" si="43"/>
        <v/>
      </c>
      <c r="K450" s="56"/>
      <c r="L450" s="43"/>
      <c r="N450" s="58" t="str">
        <f>IFERROR(VLOOKUP($A450,'②利用者名簿'!$A:$E,5,0),"")</f>
        <v/>
      </c>
      <c r="O450" s="59" t="str">
        <f>IFERROR(2*'①団体情報'!$B$5*'③入力シート'!J450,"")</f>
        <v/>
      </c>
      <c r="P450" s="59" t="str">
        <f>IFERROR(N450*'③入力シート'!J450,"")</f>
        <v/>
      </c>
      <c r="Q450" s="60" t="str">
        <f t="shared" si="44"/>
        <v>..</v>
      </c>
      <c r="R450" s="61" t="str">
        <f t="shared" si="45"/>
        <v/>
      </c>
      <c r="S450" s="61" t="str">
        <f t="shared" si="46"/>
        <v/>
      </c>
      <c r="T450" s="62" t="str">
        <f t="shared" si="47"/>
        <v/>
      </c>
      <c r="U450" s="58" t="str">
        <f t="shared" si="48"/>
        <v/>
      </c>
    </row>
    <row r="451" spans="1:21" ht="15.95" customHeight="1">
      <c r="A451" s="43"/>
      <c r="B451" s="46" t="str">
        <f>IFERROR(VLOOKUP($A451,'②利用者名簿'!$A:$E,2,0),"")</f>
        <v/>
      </c>
      <c r="C451" s="48" t="str">
        <f>IFERROR(VLOOKUP($A451,'②利用者名簿'!$A:$E,3,0),"")</f>
        <v/>
      </c>
      <c r="D451" s="43"/>
      <c r="E451" s="43"/>
      <c r="F451" s="43"/>
      <c r="G451" s="48" t="str">
        <f t="shared" si="42"/>
        <v>//</v>
      </c>
      <c r="H451" s="51"/>
      <c r="I451" s="51"/>
      <c r="J451" s="54" t="str">
        <f t="shared" si="43"/>
        <v/>
      </c>
      <c r="K451" s="56"/>
      <c r="L451" s="43"/>
      <c r="N451" s="58" t="str">
        <f>IFERROR(VLOOKUP($A451,'②利用者名簿'!$A:$E,5,0),"")</f>
        <v/>
      </c>
      <c r="O451" s="59" t="str">
        <f>IFERROR(2*'①団体情報'!$B$5*'③入力シート'!J451,"")</f>
        <v/>
      </c>
      <c r="P451" s="59" t="str">
        <f>IFERROR(N451*'③入力シート'!J451,"")</f>
        <v/>
      </c>
      <c r="Q451" s="60" t="str">
        <f t="shared" si="44"/>
        <v>..</v>
      </c>
      <c r="R451" s="61" t="str">
        <f t="shared" si="45"/>
        <v/>
      </c>
      <c r="S451" s="61" t="str">
        <f t="shared" si="46"/>
        <v/>
      </c>
      <c r="T451" s="62" t="str">
        <f t="shared" si="47"/>
        <v/>
      </c>
      <c r="U451" s="58" t="str">
        <f t="shared" si="48"/>
        <v/>
      </c>
    </row>
    <row r="452" spans="1:21" ht="15.95" customHeight="1">
      <c r="A452" s="43"/>
      <c r="B452" s="46" t="str">
        <f>IFERROR(VLOOKUP($A452,'②利用者名簿'!$A:$E,2,0),"")</f>
        <v/>
      </c>
      <c r="C452" s="48" t="str">
        <f>IFERROR(VLOOKUP($A452,'②利用者名簿'!$A:$E,3,0),"")</f>
        <v/>
      </c>
      <c r="D452" s="43"/>
      <c r="E452" s="43"/>
      <c r="F452" s="43"/>
      <c r="G452" s="48" t="str">
        <f t="shared" ref="G452:G500" si="49">TEXT(CONCATENATE(D452,"/",E452,"/",F452),"aaa")</f>
        <v>//</v>
      </c>
      <c r="H452" s="51"/>
      <c r="I452" s="51"/>
      <c r="J452" s="54" t="str">
        <f t="shared" ref="J452:J500" si="50">IFERROR(MROUND((ROUNDDOWN($I452,-2)-ROUNDDOWN($H452,-2))/100+(RIGHT($I452,2)-RIGHT($H452,2))/60,0.5),"")</f>
        <v/>
      </c>
      <c r="K452" s="56"/>
      <c r="L452" s="43"/>
      <c r="N452" s="58" t="str">
        <f>IFERROR(VLOOKUP($A452,'②利用者名簿'!$A:$E,5,0),"")</f>
        <v/>
      </c>
      <c r="O452" s="59" t="str">
        <f>IFERROR(2*'①団体情報'!$B$5*'③入力シート'!J452,"")</f>
        <v/>
      </c>
      <c r="P452" s="59" t="str">
        <f>IFERROR(N452*'③入力シート'!J452,"")</f>
        <v/>
      </c>
      <c r="Q452" s="60" t="str">
        <f t="shared" ref="Q452:Q500" si="51">CONCATENATE(D452,".",E452,".",F452)</f>
        <v>..</v>
      </c>
      <c r="R452" s="61" t="str">
        <f t="shared" ref="R452:R500" si="52">IFERROR(TIME(LEFT($H452,LEN($H452)-2),RIGHT($H452,2),0),"")</f>
        <v/>
      </c>
      <c r="S452" s="61" t="str">
        <f t="shared" ref="S452:S500" si="53">IFERROR(TIME(LEFT($I452,LEN($I452)-2),RIGHT($I452,2),0),"")</f>
        <v/>
      </c>
      <c r="T452" s="62" t="str">
        <f t="shared" ref="T452:T500" si="54">LEFT(K452,1)</f>
        <v/>
      </c>
      <c r="U452" s="58" t="str">
        <f t="shared" ref="U452:U500" si="55">CONCATENATE(A452,T452)</f>
        <v/>
      </c>
    </row>
    <row r="453" spans="1:21" ht="15.95" customHeight="1">
      <c r="A453" s="43"/>
      <c r="B453" s="46" t="str">
        <f>IFERROR(VLOOKUP($A453,'②利用者名簿'!$A:$E,2,0),"")</f>
        <v/>
      </c>
      <c r="C453" s="48" t="str">
        <f>IFERROR(VLOOKUP($A453,'②利用者名簿'!$A:$E,3,0),"")</f>
        <v/>
      </c>
      <c r="D453" s="43"/>
      <c r="E453" s="43"/>
      <c r="F453" s="43"/>
      <c r="G453" s="48" t="str">
        <f t="shared" si="49"/>
        <v>//</v>
      </c>
      <c r="H453" s="51"/>
      <c r="I453" s="51"/>
      <c r="J453" s="54" t="str">
        <f t="shared" si="50"/>
        <v/>
      </c>
      <c r="K453" s="56"/>
      <c r="L453" s="43"/>
      <c r="N453" s="58" t="str">
        <f>IFERROR(VLOOKUP($A453,'②利用者名簿'!$A:$E,5,0),"")</f>
        <v/>
      </c>
      <c r="O453" s="59" t="str">
        <f>IFERROR(2*'①団体情報'!$B$5*'③入力シート'!J453,"")</f>
        <v/>
      </c>
      <c r="P453" s="59" t="str">
        <f>IFERROR(N453*'③入力シート'!J453,"")</f>
        <v/>
      </c>
      <c r="Q453" s="60" t="str">
        <f t="shared" si="51"/>
        <v>..</v>
      </c>
      <c r="R453" s="61" t="str">
        <f t="shared" si="52"/>
        <v/>
      </c>
      <c r="S453" s="61" t="str">
        <f t="shared" si="53"/>
        <v/>
      </c>
      <c r="T453" s="62" t="str">
        <f t="shared" si="54"/>
        <v/>
      </c>
      <c r="U453" s="58" t="str">
        <f t="shared" si="55"/>
        <v/>
      </c>
    </row>
    <row r="454" spans="1:21" ht="15.95" customHeight="1">
      <c r="A454" s="43"/>
      <c r="B454" s="46" t="str">
        <f>IFERROR(VLOOKUP($A454,'②利用者名簿'!$A:$E,2,0),"")</f>
        <v/>
      </c>
      <c r="C454" s="48" t="str">
        <f>IFERROR(VLOOKUP($A454,'②利用者名簿'!$A:$E,3,0),"")</f>
        <v/>
      </c>
      <c r="D454" s="43"/>
      <c r="E454" s="43"/>
      <c r="F454" s="43"/>
      <c r="G454" s="48" t="str">
        <f t="shared" si="49"/>
        <v>//</v>
      </c>
      <c r="H454" s="51"/>
      <c r="I454" s="51"/>
      <c r="J454" s="54" t="str">
        <f t="shared" si="50"/>
        <v/>
      </c>
      <c r="K454" s="56"/>
      <c r="L454" s="43"/>
      <c r="N454" s="58" t="str">
        <f>IFERROR(VLOOKUP($A454,'②利用者名簿'!$A:$E,5,0),"")</f>
        <v/>
      </c>
      <c r="O454" s="59" t="str">
        <f>IFERROR(2*'①団体情報'!$B$5*'③入力シート'!J454,"")</f>
        <v/>
      </c>
      <c r="P454" s="59" t="str">
        <f>IFERROR(N454*'③入力シート'!J454,"")</f>
        <v/>
      </c>
      <c r="Q454" s="60" t="str">
        <f t="shared" si="51"/>
        <v>..</v>
      </c>
      <c r="R454" s="61" t="str">
        <f t="shared" si="52"/>
        <v/>
      </c>
      <c r="S454" s="61" t="str">
        <f t="shared" si="53"/>
        <v/>
      </c>
      <c r="T454" s="62" t="str">
        <f t="shared" si="54"/>
        <v/>
      </c>
      <c r="U454" s="58" t="str">
        <f t="shared" si="55"/>
        <v/>
      </c>
    </row>
    <row r="455" spans="1:21" ht="15.95" customHeight="1">
      <c r="A455" s="43"/>
      <c r="B455" s="46" t="str">
        <f>IFERROR(VLOOKUP($A455,'②利用者名簿'!$A:$E,2,0),"")</f>
        <v/>
      </c>
      <c r="C455" s="48" t="str">
        <f>IFERROR(VLOOKUP($A455,'②利用者名簿'!$A:$E,3,0),"")</f>
        <v/>
      </c>
      <c r="D455" s="43"/>
      <c r="E455" s="43"/>
      <c r="F455" s="43"/>
      <c r="G455" s="48" t="str">
        <f t="shared" si="49"/>
        <v>//</v>
      </c>
      <c r="H455" s="51"/>
      <c r="I455" s="51"/>
      <c r="J455" s="54" t="str">
        <f t="shared" si="50"/>
        <v/>
      </c>
      <c r="K455" s="56"/>
      <c r="L455" s="43"/>
      <c r="N455" s="58" t="str">
        <f>IFERROR(VLOOKUP($A455,'②利用者名簿'!$A:$E,5,0),"")</f>
        <v/>
      </c>
      <c r="O455" s="59" t="str">
        <f>IFERROR(2*'①団体情報'!$B$5*'③入力シート'!J455,"")</f>
        <v/>
      </c>
      <c r="P455" s="59" t="str">
        <f>IFERROR(N455*'③入力シート'!J455,"")</f>
        <v/>
      </c>
      <c r="Q455" s="60" t="str">
        <f t="shared" si="51"/>
        <v>..</v>
      </c>
      <c r="R455" s="61" t="str">
        <f t="shared" si="52"/>
        <v/>
      </c>
      <c r="S455" s="61" t="str">
        <f t="shared" si="53"/>
        <v/>
      </c>
      <c r="T455" s="62" t="str">
        <f t="shared" si="54"/>
        <v/>
      </c>
      <c r="U455" s="58" t="str">
        <f t="shared" si="55"/>
        <v/>
      </c>
    </row>
    <row r="456" spans="1:21" ht="15.95" customHeight="1">
      <c r="A456" s="43"/>
      <c r="B456" s="46" t="str">
        <f>IFERROR(VLOOKUP($A456,'②利用者名簿'!$A:$E,2,0),"")</f>
        <v/>
      </c>
      <c r="C456" s="48" t="str">
        <f>IFERROR(VLOOKUP($A456,'②利用者名簿'!$A:$E,3,0),"")</f>
        <v/>
      </c>
      <c r="D456" s="43"/>
      <c r="E456" s="43"/>
      <c r="F456" s="43"/>
      <c r="G456" s="48" t="str">
        <f t="shared" si="49"/>
        <v>//</v>
      </c>
      <c r="H456" s="51"/>
      <c r="I456" s="51"/>
      <c r="J456" s="54" t="str">
        <f t="shared" si="50"/>
        <v/>
      </c>
      <c r="K456" s="56"/>
      <c r="L456" s="43"/>
      <c r="N456" s="58" t="str">
        <f>IFERROR(VLOOKUP($A456,'②利用者名簿'!$A:$E,5,0),"")</f>
        <v/>
      </c>
      <c r="O456" s="59" t="str">
        <f>IFERROR(2*'①団体情報'!$B$5*'③入力シート'!J456,"")</f>
        <v/>
      </c>
      <c r="P456" s="59" t="str">
        <f>IFERROR(N456*'③入力シート'!J456,"")</f>
        <v/>
      </c>
      <c r="Q456" s="60" t="str">
        <f t="shared" si="51"/>
        <v>..</v>
      </c>
      <c r="R456" s="61" t="str">
        <f t="shared" si="52"/>
        <v/>
      </c>
      <c r="S456" s="61" t="str">
        <f t="shared" si="53"/>
        <v/>
      </c>
      <c r="T456" s="62" t="str">
        <f t="shared" si="54"/>
        <v/>
      </c>
      <c r="U456" s="58" t="str">
        <f t="shared" si="55"/>
        <v/>
      </c>
    </row>
    <row r="457" spans="1:21" ht="15.95" customHeight="1">
      <c r="A457" s="43"/>
      <c r="B457" s="46" t="str">
        <f>IFERROR(VLOOKUP($A457,'②利用者名簿'!$A:$E,2,0),"")</f>
        <v/>
      </c>
      <c r="C457" s="48" t="str">
        <f>IFERROR(VLOOKUP($A457,'②利用者名簿'!$A:$E,3,0),"")</f>
        <v/>
      </c>
      <c r="D457" s="43"/>
      <c r="E457" s="43"/>
      <c r="F457" s="43"/>
      <c r="G457" s="48" t="str">
        <f t="shared" si="49"/>
        <v>//</v>
      </c>
      <c r="H457" s="51"/>
      <c r="I457" s="51"/>
      <c r="J457" s="54" t="str">
        <f t="shared" si="50"/>
        <v/>
      </c>
      <c r="K457" s="56"/>
      <c r="L457" s="43"/>
      <c r="N457" s="58" t="str">
        <f>IFERROR(VLOOKUP($A457,'②利用者名簿'!$A:$E,5,0),"")</f>
        <v/>
      </c>
      <c r="O457" s="59" t="str">
        <f>IFERROR(2*'①団体情報'!$B$5*'③入力シート'!J457,"")</f>
        <v/>
      </c>
      <c r="P457" s="59" t="str">
        <f>IFERROR(N457*'③入力シート'!J457,"")</f>
        <v/>
      </c>
      <c r="Q457" s="60" t="str">
        <f t="shared" si="51"/>
        <v>..</v>
      </c>
      <c r="R457" s="61" t="str">
        <f t="shared" si="52"/>
        <v/>
      </c>
      <c r="S457" s="61" t="str">
        <f t="shared" si="53"/>
        <v/>
      </c>
      <c r="T457" s="62" t="str">
        <f t="shared" si="54"/>
        <v/>
      </c>
      <c r="U457" s="58" t="str">
        <f t="shared" si="55"/>
        <v/>
      </c>
    </row>
    <row r="458" spans="1:21" ht="15.95" customHeight="1">
      <c r="A458" s="43"/>
      <c r="B458" s="46" t="str">
        <f>IFERROR(VLOOKUP($A458,'②利用者名簿'!$A:$E,2,0),"")</f>
        <v/>
      </c>
      <c r="C458" s="48" t="str">
        <f>IFERROR(VLOOKUP($A458,'②利用者名簿'!$A:$E,3,0),"")</f>
        <v/>
      </c>
      <c r="D458" s="43"/>
      <c r="E458" s="43"/>
      <c r="F458" s="43"/>
      <c r="G458" s="48" t="str">
        <f t="shared" si="49"/>
        <v>//</v>
      </c>
      <c r="H458" s="51"/>
      <c r="I458" s="51"/>
      <c r="J458" s="54" t="str">
        <f t="shared" si="50"/>
        <v/>
      </c>
      <c r="K458" s="56"/>
      <c r="L458" s="43"/>
      <c r="N458" s="58" t="str">
        <f>IFERROR(VLOOKUP($A458,'②利用者名簿'!$A:$E,5,0),"")</f>
        <v/>
      </c>
      <c r="O458" s="59" t="str">
        <f>IFERROR(2*'①団体情報'!$B$5*'③入力シート'!J458,"")</f>
        <v/>
      </c>
      <c r="P458" s="59" t="str">
        <f>IFERROR(N458*'③入力シート'!J458,"")</f>
        <v/>
      </c>
      <c r="Q458" s="60" t="str">
        <f t="shared" si="51"/>
        <v>..</v>
      </c>
      <c r="R458" s="61" t="str">
        <f t="shared" si="52"/>
        <v/>
      </c>
      <c r="S458" s="61" t="str">
        <f t="shared" si="53"/>
        <v/>
      </c>
      <c r="T458" s="62" t="str">
        <f t="shared" si="54"/>
        <v/>
      </c>
      <c r="U458" s="58" t="str">
        <f t="shared" si="55"/>
        <v/>
      </c>
    </row>
    <row r="459" spans="1:21" ht="15.95" customHeight="1">
      <c r="A459" s="43"/>
      <c r="B459" s="46" t="str">
        <f>IFERROR(VLOOKUP($A459,'②利用者名簿'!$A:$E,2,0),"")</f>
        <v/>
      </c>
      <c r="C459" s="48" t="str">
        <f>IFERROR(VLOOKUP($A459,'②利用者名簿'!$A:$E,3,0),"")</f>
        <v/>
      </c>
      <c r="D459" s="43"/>
      <c r="E459" s="43"/>
      <c r="F459" s="43"/>
      <c r="G459" s="48" t="str">
        <f t="shared" si="49"/>
        <v>//</v>
      </c>
      <c r="H459" s="51"/>
      <c r="I459" s="51"/>
      <c r="J459" s="54" t="str">
        <f t="shared" si="50"/>
        <v/>
      </c>
      <c r="K459" s="56"/>
      <c r="L459" s="43"/>
      <c r="N459" s="58" t="str">
        <f>IFERROR(VLOOKUP($A459,'②利用者名簿'!$A:$E,5,0),"")</f>
        <v/>
      </c>
      <c r="O459" s="59" t="str">
        <f>IFERROR(2*'①団体情報'!$B$5*'③入力シート'!J459,"")</f>
        <v/>
      </c>
      <c r="P459" s="59" t="str">
        <f>IFERROR(N459*'③入力シート'!J459,"")</f>
        <v/>
      </c>
      <c r="Q459" s="60" t="str">
        <f t="shared" si="51"/>
        <v>..</v>
      </c>
      <c r="R459" s="61" t="str">
        <f t="shared" si="52"/>
        <v/>
      </c>
      <c r="S459" s="61" t="str">
        <f t="shared" si="53"/>
        <v/>
      </c>
      <c r="T459" s="62" t="str">
        <f t="shared" si="54"/>
        <v/>
      </c>
      <c r="U459" s="58" t="str">
        <f t="shared" si="55"/>
        <v/>
      </c>
    </row>
    <row r="460" spans="1:21" ht="15.95" customHeight="1">
      <c r="A460" s="43"/>
      <c r="B460" s="46" t="str">
        <f>IFERROR(VLOOKUP($A460,'②利用者名簿'!$A:$E,2,0),"")</f>
        <v/>
      </c>
      <c r="C460" s="48" t="str">
        <f>IFERROR(VLOOKUP($A460,'②利用者名簿'!$A:$E,3,0),"")</f>
        <v/>
      </c>
      <c r="D460" s="43"/>
      <c r="E460" s="43"/>
      <c r="F460" s="43"/>
      <c r="G460" s="48" t="str">
        <f t="shared" si="49"/>
        <v>//</v>
      </c>
      <c r="H460" s="51"/>
      <c r="I460" s="51"/>
      <c r="J460" s="54" t="str">
        <f t="shared" si="50"/>
        <v/>
      </c>
      <c r="K460" s="56"/>
      <c r="L460" s="43"/>
      <c r="N460" s="58" t="str">
        <f>IFERROR(VLOOKUP($A460,'②利用者名簿'!$A:$E,5,0),"")</f>
        <v/>
      </c>
      <c r="O460" s="59" t="str">
        <f>IFERROR(2*'①団体情報'!$B$5*'③入力シート'!J460,"")</f>
        <v/>
      </c>
      <c r="P460" s="59" t="str">
        <f>IFERROR(N460*'③入力シート'!J460,"")</f>
        <v/>
      </c>
      <c r="Q460" s="60" t="str">
        <f t="shared" si="51"/>
        <v>..</v>
      </c>
      <c r="R460" s="61" t="str">
        <f t="shared" si="52"/>
        <v/>
      </c>
      <c r="S460" s="61" t="str">
        <f t="shared" si="53"/>
        <v/>
      </c>
      <c r="T460" s="62" t="str">
        <f t="shared" si="54"/>
        <v/>
      </c>
      <c r="U460" s="58" t="str">
        <f t="shared" si="55"/>
        <v/>
      </c>
    </row>
    <row r="461" spans="1:21" ht="15.95" customHeight="1">
      <c r="A461" s="43"/>
      <c r="B461" s="46" t="str">
        <f>IFERROR(VLOOKUP($A461,'②利用者名簿'!$A:$E,2,0),"")</f>
        <v/>
      </c>
      <c r="C461" s="48" t="str">
        <f>IFERROR(VLOOKUP($A461,'②利用者名簿'!$A:$E,3,0),"")</f>
        <v/>
      </c>
      <c r="D461" s="43"/>
      <c r="E461" s="43"/>
      <c r="F461" s="43"/>
      <c r="G461" s="48" t="str">
        <f t="shared" si="49"/>
        <v>//</v>
      </c>
      <c r="H461" s="51"/>
      <c r="I461" s="51"/>
      <c r="J461" s="54" t="str">
        <f t="shared" si="50"/>
        <v/>
      </c>
      <c r="K461" s="56"/>
      <c r="L461" s="43"/>
      <c r="N461" s="58" t="str">
        <f>IFERROR(VLOOKUP($A461,'②利用者名簿'!$A:$E,5,0),"")</f>
        <v/>
      </c>
      <c r="O461" s="59" t="str">
        <f>IFERROR(2*'①団体情報'!$B$5*'③入力シート'!J461,"")</f>
        <v/>
      </c>
      <c r="P461" s="59" t="str">
        <f>IFERROR(N461*'③入力シート'!J461,"")</f>
        <v/>
      </c>
      <c r="Q461" s="60" t="str">
        <f t="shared" si="51"/>
        <v>..</v>
      </c>
      <c r="R461" s="61" t="str">
        <f t="shared" si="52"/>
        <v/>
      </c>
      <c r="S461" s="61" t="str">
        <f t="shared" si="53"/>
        <v/>
      </c>
      <c r="T461" s="62" t="str">
        <f t="shared" si="54"/>
        <v/>
      </c>
      <c r="U461" s="58" t="str">
        <f t="shared" si="55"/>
        <v/>
      </c>
    </row>
    <row r="462" spans="1:21" ht="15.95" customHeight="1">
      <c r="A462" s="43"/>
      <c r="B462" s="46" t="str">
        <f>IFERROR(VLOOKUP($A462,'②利用者名簿'!$A:$E,2,0),"")</f>
        <v/>
      </c>
      <c r="C462" s="48" t="str">
        <f>IFERROR(VLOOKUP($A462,'②利用者名簿'!$A:$E,3,0),"")</f>
        <v/>
      </c>
      <c r="D462" s="43"/>
      <c r="E462" s="43"/>
      <c r="F462" s="43"/>
      <c r="G462" s="48" t="str">
        <f t="shared" si="49"/>
        <v>//</v>
      </c>
      <c r="H462" s="51"/>
      <c r="I462" s="51"/>
      <c r="J462" s="54" t="str">
        <f t="shared" si="50"/>
        <v/>
      </c>
      <c r="K462" s="56"/>
      <c r="L462" s="43"/>
      <c r="N462" s="58" t="str">
        <f>IFERROR(VLOOKUP($A462,'②利用者名簿'!$A:$E,5,0),"")</f>
        <v/>
      </c>
      <c r="O462" s="59" t="str">
        <f>IFERROR(2*'①団体情報'!$B$5*'③入力シート'!J462,"")</f>
        <v/>
      </c>
      <c r="P462" s="59" t="str">
        <f>IFERROR(N462*'③入力シート'!J462,"")</f>
        <v/>
      </c>
      <c r="Q462" s="60" t="str">
        <f t="shared" si="51"/>
        <v>..</v>
      </c>
      <c r="R462" s="61" t="str">
        <f t="shared" si="52"/>
        <v/>
      </c>
      <c r="S462" s="61" t="str">
        <f t="shared" si="53"/>
        <v/>
      </c>
      <c r="T462" s="62" t="str">
        <f t="shared" si="54"/>
        <v/>
      </c>
      <c r="U462" s="58" t="str">
        <f t="shared" si="55"/>
        <v/>
      </c>
    </row>
    <row r="463" spans="1:21" ht="15.95" customHeight="1">
      <c r="A463" s="43"/>
      <c r="B463" s="46" t="str">
        <f>IFERROR(VLOOKUP($A463,'②利用者名簿'!$A:$E,2,0),"")</f>
        <v/>
      </c>
      <c r="C463" s="48" t="str">
        <f>IFERROR(VLOOKUP($A463,'②利用者名簿'!$A:$E,3,0),"")</f>
        <v/>
      </c>
      <c r="D463" s="43"/>
      <c r="E463" s="43"/>
      <c r="F463" s="43"/>
      <c r="G463" s="48" t="str">
        <f t="shared" si="49"/>
        <v>//</v>
      </c>
      <c r="H463" s="51"/>
      <c r="I463" s="51"/>
      <c r="J463" s="54" t="str">
        <f t="shared" si="50"/>
        <v/>
      </c>
      <c r="K463" s="56"/>
      <c r="L463" s="43"/>
      <c r="N463" s="58" t="str">
        <f>IFERROR(VLOOKUP($A463,'②利用者名簿'!$A:$E,5,0),"")</f>
        <v/>
      </c>
      <c r="O463" s="59" t="str">
        <f>IFERROR(2*'①団体情報'!$B$5*'③入力シート'!J463,"")</f>
        <v/>
      </c>
      <c r="P463" s="59" t="str">
        <f>IFERROR(N463*'③入力シート'!J463,"")</f>
        <v/>
      </c>
      <c r="Q463" s="60" t="str">
        <f t="shared" si="51"/>
        <v>..</v>
      </c>
      <c r="R463" s="61" t="str">
        <f t="shared" si="52"/>
        <v/>
      </c>
      <c r="S463" s="61" t="str">
        <f t="shared" si="53"/>
        <v/>
      </c>
      <c r="T463" s="62" t="str">
        <f t="shared" si="54"/>
        <v/>
      </c>
      <c r="U463" s="58" t="str">
        <f t="shared" si="55"/>
        <v/>
      </c>
    </row>
    <row r="464" spans="1:21" ht="15.95" customHeight="1">
      <c r="A464" s="43"/>
      <c r="B464" s="46" t="str">
        <f>IFERROR(VLOOKUP($A464,'②利用者名簿'!$A:$E,2,0),"")</f>
        <v/>
      </c>
      <c r="C464" s="48" t="str">
        <f>IFERROR(VLOOKUP($A464,'②利用者名簿'!$A:$E,3,0),"")</f>
        <v/>
      </c>
      <c r="D464" s="43"/>
      <c r="E464" s="43"/>
      <c r="F464" s="43"/>
      <c r="G464" s="48" t="str">
        <f t="shared" si="49"/>
        <v>//</v>
      </c>
      <c r="H464" s="51"/>
      <c r="I464" s="51"/>
      <c r="J464" s="54" t="str">
        <f t="shared" si="50"/>
        <v/>
      </c>
      <c r="K464" s="56"/>
      <c r="L464" s="43"/>
      <c r="N464" s="58" t="str">
        <f>IFERROR(VLOOKUP($A464,'②利用者名簿'!$A:$E,5,0),"")</f>
        <v/>
      </c>
      <c r="O464" s="59" t="str">
        <f>IFERROR(2*'①団体情報'!$B$5*'③入力シート'!J464,"")</f>
        <v/>
      </c>
      <c r="P464" s="59" t="str">
        <f>IFERROR(N464*'③入力シート'!J464,"")</f>
        <v/>
      </c>
      <c r="Q464" s="60" t="str">
        <f t="shared" si="51"/>
        <v>..</v>
      </c>
      <c r="R464" s="61" t="str">
        <f t="shared" si="52"/>
        <v/>
      </c>
      <c r="S464" s="61" t="str">
        <f t="shared" si="53"/>
        <v/>
      </c>
      <c r="T464" s="62" t="str">
        <f t="shared" si="54"/>
        <v/>
      </c>
      <c r="U464" s="58" t="str">
        <f t="shared" si="55"/>
        <v/>
      </c>
    </row>
    <row r="465" spans="1:21" ht="15.95" customHeight="1">
      <c r="A465" s="43"/>
      <c r="B465" s="46" t="str">
        <f>IFERROR(VLOOKUP($A465,'②利用者名簿'!$A:$E,2,0),"")</f>
        <v/>
      </c>
      <c r="C465" s="48" t="str">
        <f>IFERROR(VLOOKUP($A465,'②利用者名簿'!$A:$E,3,0),"")</f>
        <v/>
      </c>
      <c r="D465" s="43"/>
      <c r="E465" s="43"/>
      <c r="F465" s="43"/>
      <c r="G465" s="48" t="str">
        <f t="shared" si="49"/>
        <v>//</v>
      </c>
      <c r="H465" s="51"/>
      <c r="I465" s="51"/>
      <c r="J465" s="54" t="str">
        <f t="shared" si="50"/>
        <v/>
      </c>
      <c r="K465" s="56"/>
      <c r="L465" s="43"/>
      <c r="N465" s="58" t="str">
        <f>IFERROR(VLOOKUP($A465,'②利用者名簿'!$A:$E,5,0),"")</f>
        <v/>
      </c>
      <c r="O465" s="59" t="str">
        <f>IFERROR(2*'①団体情報'!$B$5*'③入力シート'!J465,"")</f>
        <v/>
      </c>
      <c r="P465" s="59" t="str">
        <f>IFERROR(N465*'③入力シート'!J465,"")</f>
        <v/>
      </c>
      <c r="Q465" s="60" t="str">
        <f t="shared" si="51"/>
        <v>..</v>
      </c>
      <c r="R465" s="61" t="str">
        <f t="shared" si="52"/>
        <v/>
      </c>
      <c r="S465" s="61" t="str">
        <f t="shared" si="53"/>
        <v/>
      </c>
      <c r="T465" s="62" t="str">
        <f t="shared" si="54"/>
        <v/>
      </c>
      <c r="U465" s="58" t="str">
        <f t="shared" si="55"/>
        <v/>
      </c>
    </row>
    <row r="466" spans="1:21" ht="15.95" customHeight="1">
      <c r="A466" s="43"/>
      <c r="B466" s="46" t="str">
        <f>IFERROR(VLOOKUP($A466,'②利用者名簿'!$A:$E,2,0),"")</f>
        <v/>
      </c>
      <c r="C466" s="48" t="str">
        <f>IFERROR(VLOOKUP($A466,'②利用者名簿'!$A:$E,3,0),"")</f>
        <v/>
      </c>
      <c r="D466" s="43"/>
      <c r="E466" s="43"/>
      <c r="F466" s="43"/>
      <c r="G466" s="48" t="str">
        <f t="shared" si="49"/>
        <v>//</v>
      </c>
      <c r="H466" s="51"/>
      <c r="I466" s="51"/>
      <c r="J466" s="54" t="str">
        <f t="shared" si="50"/>
        <v/>
      </c>
      <c r="K466" s="56"/>
      <c r="L466" s="43"/>
      <c r="N466" s="58" t="str">
        <f>IFERROR(VLOOKUP($A466,'②利用者名簿'!$A:$E,5,0),"")</f>
        <v/>
      </c>
      <c r="O466" s="59" t="str">
        <f>IFERROR(2*'①団体情報'!$B$5*'③入力シート'!J466,"")</f>
        <v/>
      </c>
      <c r="P466" s="59" t="str">
        <f>IFERROR(N466*'③入力シート'!J466,"")</f>
        <v/>
      </c>
      <c r="Q466" s="60" t="str">
        <f t="shared" si="51"/>
        <v>..</v>
      </c>
      <c r="R466" s="61" t="str">
        <f t="shared" si="52"/>
        <v/>
      </c>
      <c r="S466" s="61" t="str">
        <f t="shared" si="53"/>
        <v/>
      </c>
      <c r="T466" s="62" t="str">
        <f t="shared" si="54"/>
        <v/>
      </c>
      <c r="U466" s="58" t="str">
        <f t="shared" si="55"/>
        <v/>
      </c>
    </row>
    <row r="467" spans="1:21" ht="15.95" customHeight="1">
      <c r="A467" s="43"/>
      <c r="B467" s="46" t="str">
        <f>IFERROR(VLOOKUP($A467,'②利用者名簿'!$A:$E,2,0),"")</f>
        <v/>
      </c>
      <c r="C467" s="48" t="str">
        <f>IFERROR(VLOOKUP($A467,'②利用者名簿'!$A:$E,3,0),"")</f>
        <v/>
      </c>
      <c r="D467" s="43"/>
      <c r="E467" s="43"/>
      <c r="F467" s="43"/>
      <c r="G467" s="48" t="str">
        <f t="shared" si="49"/>
        <v>//</v>
      </c>
      <c r="H467" s="51"/>
      <c r="I467" s="51"/>
      <c r="J467" s="54" t="str">
        <f t="shared" si="50"/>
        <v/>
      </c>
      <c r="K467" s="56"/>
      <c r="L467" s="43"/>
      <c r="N467" s="58" t="str">
        <f>IFERROR(VLOOKUP($A467,'②利用者名簿'!$A:$E,5,0),"")</f>
        <v/>
      </c>
      <c r="O467" s="59" t="str">
        <f>IFERROR(2*'①団体情報'!$B$5*'③入力シート'!J467,"")</f>
        <v/>
      </c>
      <c r="P467" s="59" t="str">
        <f>IFERROR(N467*'③入力シート'!J467,"")</f>
        <v/>
      </c>
      <c r="Q467" s="60" t="str">
        <f t="shared" si="51"/>
        <v>..</v>
      </c>
      <c r="R467" s="61" t="str">
        <f t="shared" si="52"/>
        <v/>
      </c>
      <c r="S467" s="61" t="str">
        <f t="shared" si="53"/>
        <v/>
      </c>
      <c r="T467" s="62" t="str">
        <f t="shared" si="54"/>
        <v/>
      </c>
      <c r="U467" s="58" t="str">
        <f t="shared" si="55"/>
        <v/>
      </c>
    </row>
    <row r="468" spans="1:21" ht="15.95" customHeight="1">
      <c r="A468" s="43"/>
      <c r="B468" s="46" t="str">
        <f>IFERROR(VLOOKUP($A468,'②利用者名簿'!$A:$E,2,0),"")</f>
        <v/>
      </c>
      <c r="C468" s="48" t="str">
        <f>IFERROR(VLOOKUP($A468,'②利用者名簿'!$A:$E,3,0),"")</f>
        <v/>
      </c>
      <c r="D468" s="43"/>
      <c r="E468" s="43"/>
      <c r="F468" s="43"/>
      <c r="G468" s="48" t="str">
        <f t="shared" si="49"/>
        <v>//</v>
      </c>
      <c r="H468" s="51"/>
      <c r="I468" s="51"/>
      <c r="J468" s="54" t="str">
        <f t="shared" si="50"/>
        <v/>
      </c>
      <c r="K468" s="56"/>
      <c r="L468" s="43"/>
      <c r="N468" s="58" t="str">
        <f>IFERROR(VLOOKUP($A468,'②利用者名簿'!$A:$E,5,0),"")</f>
        <v/>
      </c>
      <c r="O468" s="59" t="str">
        <f>IFERROR(2*'①団体情報'!$B$5*'③入力シート'!J468,"")</f>
        <v/>
      </c>
      <c r="P468" s="59" t="str">
        <f>IFERROR(N468*'③入力シート'!J468,"")</f>
        <v/>
      </c>
      <c r="Q468" s="60" t="str">
        <f t="shared" si="51"/>
        <v>..</v>
      </c>
      <c r="R468" s="61" t="str">
        <f t="shared" si="52"/>
        <v/>
      </c>
      <c r="S468" s="61" t="str">
        <f t="shared" si="53"/>
        <v/>
      </c>
      <c r="T468" s="62" t="str">
        <f t="shared" si="54"/>
        <v/>
      </c>
      <c r="U468" s="58" t="str">
        <f t="shared" si="55"/>
        <v/>
      </c>
    </row>
    <row r="469" spans="1:21" ht="15.95" customHeight="1">
      <c r="A469" s="43"/>
      <c r="B469" s="46" t="str">
        <f>IFERROR(VLOOKUP($A469,'②利用者名簿'!$A:$E,2,0),"")</f>
        <v/>
      </c>
      <c r="C469" s="48" t="str">
        <f>IFERROR(VLOOKUP($A469,'②利用者名簿'!$A:$E,3,0),"")</f>
        <v/>
      </c>
      <c r="D469" s="43"/>
      <c r="E469" s="43"/>
      <c r="F469" s="43"/>
      <c r="G469" s="48" t="str">
        <f t="shared" si="49"/>
        <v>//</v>
      </c>
      <c r="H469" s="51"/>
      <c r="I469" s="51"/>
      <c r="J469" s="54" t="str">
        <f t="shared" si="50"/>
        <v/>
      </c>
      <c r="K469" s="56"/>
      <c r="L469" s="43"/>
      <c r="N469" s="58" t="str">
        <f>IFERROR(VLOOKUP($A469,'②利用者名簿'!$A:$E,5,0),"")</f>
        <v/>
      </c>
      <c r="O469" s="59" t="str">
        <f>IFERROR(2*'①団体情報'!$B$5*'③入力シート'!J469,"")</f>
        <v/>
      </c>
      <c r="P469" s="59" t="str">
        <f>IFERROR(N469*'③入力シート'!J469,"")</f>
        <v/>
      </c>
      <c r="Q469" s="60" t="str">
        <f t="shared" si="51"/>
        <v>..</v>
      </c>
      <c r="R469" s="61" t="str">
        <f t="shared" si="52"/>
        <v/>
      </c>
      <c r="S469" s="61" t="str">
        <f t="shared" si="53"/>
        <v/>
      </c>
      <c r="T469" s="62" t="str">
        <f t="shared" si="54"/>
        <v/>
      </c>
      <c r="U469" s="58" t="str">
        <f t="shared" si="55"/>
        <v/>
      </c>
    </row>
    <row r="470" spans="1:21" ht="15.95" customHeight="1">
      <c r="A470" s="43"/>
      <c r="B470" s="46" t="str">
        <f>IFERROR(VLOOKUP($A470,'②利用者名簿'!$A:$E,2,0),"")</f>
        <v/>
      </c>
      <c r="C470" s="48" t="str">
        <f>IFERROR(VLOOKUP($A470,'②利用者名簿'!$A:$E,3,0),"")</f>
        <v/>
      </c>
      <c r="D470" s="43"/>
      <c r="E470" s="43"/>
      <c r="F470" s="43"/>
      <c r="G470" s="48" t="str">
        <f t="shared" si="49"/>
        <v>//</v>
      </c>
      <c r="H470" s="51"/>
      <c r="I470" s="51"/>
      <c r="J470" s="54" t="str">
        <f t="shared" si="50"/>
        <v/>
      </c>
      <c r="K470" s="56"/>
      <c r="L470" s="43"/>
      <c r="N470" s="58" t="str">
        <f>IFERROR(VLOOKUP($A470,'②利用者名簿'!$A:$E,5,0),"")</f>
        <v/>
      </c>
      <c r="O470" s="59" t="str">
        <f>IFERROR(2*'①団体情報'!$B$5*'③入力シート'!J470,"")</f>
        <v/>
      </c>
      <c r="P470" s="59" t="str">
        <f>IFERROR(N470*'③入力シート'!J470,"")</f>
        <v/>
      </c>
      <c r="Q470" s="60" t="str">
        <f t="shared" si="51"/>
        <v>..</v>
      </c>
      <c r="R470" s="61" t="str">
        <f t="shared" si="52"/>
        <v/>
      </c>
      <c r="S470" s="61" t="str">
        <f t="shared" si="53"/>
        <v/>
      </c>
      <c r="T470" s="62" t="str">
        <f t="shared" si="54"/>
        <v/>
      </c>
      <c r="U470" s="58" t="str">
        <f t="shared" si="55"/>
        <v/>
      </c>
    </row>
    <row r="471" spans="1:21" ht="15.95" customHeight="1">
      <c r="A471" s="43"/>
      <c r="B471" s="46" t="str">
        <f>IFERROR(VLOOKUP($A471,'②利用者名簿'!$A:$E,2,0),"")</f>
        <v/>
      </c>
      <c r="C471" s="48" t="str">
        <f>IFERROR(VLOOKUP($A471,'②利用者名簿'!$A:$E,3,0),"")</f>
        <v/>
      </c>
      <c r="D471" s="43"/>
      <c r="E471" s="43"/>
      <c r="F471" s="43"/>
      <c r="G471" s="48" t="str">
        <f t="shared" si="49"/>
        <v>//</v>
      </c>
      <c r="H471" s="51"/>
      <c r="I471" s="51"/>
      <c r="J471" s="54" t="str">
        <f t="shared" si="50"/>
        <v/>
      </c>
      <c r="K471" s="56"/>
      <c r="L471" s="43"/>
      <c r="N471" s="58" t="str">
        <f>IFERROR(VLOOKUP($A471,'②利用者名簿'!$A:$E,5,0),"")</f>
        <v/>
      </c>
      <c r="O471" s="59" t="str">
        <f>IFERROR(2*'①団体情報'!$B$5*'③入力シート'!J471,"")</f>
        <v/>
      </c>
      <c r="P471" s="59" t="str">
        <f>IFERROR(N471*'③入力シート'!J471,"")</f>
        <v/>
      </c>
      <c r="Q471" s="60" t="str">
        <f t="shared" si="51"/>
        <v>..</v>
      </c>
      <c r="R471" s="61" t="str">
        <f t="shared" si="52"/>
        <v/>
      </c>
      <c r="S471" s="61" t="str">
        <f t="shared" si="53"/>
        <v/>
      </c>
      <c r="T471" s="62" t="str">
        <f t="shared" si="54"/>
        <v/>
      </c>
      <c r="U471" s="58" t="str">
        <f t="shared" si="55"/>
        <v/>
      </c>
    </row>
    <row r="472" spans="1:21" ht="15.95" customHeight="1">
      <c r="A472" s="43"/>
      <c r="B472" s="46" t="str">
        <f>IFERROR(VLOOKUP($A472,'②利用者名簿'!$A:$E,2,0),"")</f>
        <v/>
      </c>
      <c r="C472" s="48" t="str">
        <f>IFERROR(VLOOKUP($A472,'②利用者名簿'!$A:$E,3,0),"")</f>
        <v/>
      </c>
      <c r="D472" s="43"/>
      <c r="E472" s="43"/>
      <c r="F472" s="43"/>
      <c r="G472" s="48" t="str">
        <f t="shared" si="49"/>
        <v>//</v>
      </c>
      <c r="H472" s="51"/>
      <c r="I472" s="51"/>
      <c r="J472" s="54" t="str">
        <f t="shared" si="50"/>
        <v/>
      </c>
      <c r="K472" s="56"/>
      <c r="L472" s="43"/>
      <c r="N472" s="58" t="str">
        <f>IFERROR(VLOOKUP($A472,'②利用者名簿'!$A:$E,5,0),"")</f>
        <v/>
      </c>
      <c r="O472" s="59" t="str">
        <f>IFERROR(2*'①団体情報'!$B$5*'③入力シート'!J472,"")</f>
        <v/>
      </c>
      <c r="P472" s="59" t="str">
        <f>IFERROR(N472*'③入力シート'!J472,"")</f>
        <v/>
      </c>
      <c r="Q472" s="60" t="str">
        <f t="shared" si="51"/>
        <v>..</v>
      </c>
      <c r="R472" s="61" t="str">
        <f t="shared" si="52"/>
        <v/>
      </c>
      <c r="S472" s="61" t="str">
        <f t="shared" si="53"/>
        <v/>
      </c>
      <c r="T472" s="62" t="str">
        <f t="shared" si="54"/>
        <v/>
      </c>
      <c r="U472" s="58" t="str">
        <f t="shared" si="55"/>
        <v/>
      </c>
    </row>
    <row r="473" spans="1:21" ht="15.95" customHeight="1">
      <c r="A473" s="43"/>
      <c r="B473" s="46" t="str">
        <f>IFERROR(VLOOKUP($A473,'②利用者名簿'!$A:$E,2,0),"")</f>
        <v/>
      </c>
      <c r="C473" s="48" t="str">
        <f>IFERROR(VLOOKUP($A473,'②利用者名簿'!$A:$E,3,0),"")</f>
        <v/>
      </c>
      <c r="D473" s="43"/>
      <c r="E473" s="43"/>
      <c r="F473" s="43"/>
      <c r="G473" s="48" t="str">
        <f t="shared" si="49"/>
        <v>//</v>
      </c>
      <c r="H473" s="51"/>
      <c r="I473" s="51"/>
      <c r="J473" s="54" t="str">
        <f t="shared" si="50"/>
        <v/>
      </c>
      <c r="K473" s="56"/>
      <c r="L473" s="43"/>
      <c r="N473" s="58" t="str">
        <f>IFERROR(VLOOKUP($A473,'②利用者名簿'!$A:$E,5,0),"")</f>
        <v/>
      </c>
      <c r="O473" s="59" t="str">
        <f>IFERROR(2*'①団体情報'!$B$5*'③入力シート'!J473,"")</f>
        <v/>
      </c>
      <c r="P473" s="59" t="str">
        <f>IFERROR(N473*'③入力シート'!J473,"")</f>
        <v/>
      </c>
      <c r="Q473" s="60" t="str">
        <f t="shared" si="51"/>
        <v>..</v>
      </c>
      <c r="R473" s="61" t="str">
        <f t="shared" si="52"/>
        <v/>
      </c>
      <c r="S473" s="61" t="str">
        <f t="shared" si="53"/>
        <v/>
      </c>
      <c r="T473" s="62" t="str">
        <f t="shared" si="54"/>
        <v/>
      </c>
      <c r="U473" s="58" t="str">
        <f t="shared" si="55"/>
        <v/>
      </c>
    </row>
    <row r="474" spans="1:21" ht="15.95" customHeight="1">
      <c r="A474" s="43"/>
      <c r="B474" s="46" t="str">
        <f>IFERROR(VLOOKUP($A474,'②利用者名簿'!$A:$E,2,0),"")</f>
        <v/>
      </c>
      <c r="C474" s="48" t="str">
        <f>IFERROR(VLOOKUP($A474,'②利用者名簿'!$A:$E,3,0),"")</f>
        <v/>
      </c>
      <c r="D474" s="43"/>
      <c r="E474" s="43"/>
      <c r="F474" s="43"/>
      <c r="G474" s="48" t="str">
        <f t="shared" si="49"/>
        <v>//</v>
      </c>
      <c r="H474" s="51"/>
      <c r="I474" s="51"/>
      <c r="J474" s="54" t="str">
        <f t="shared" si="50"/>
        <v/>
      </c>
      <c r="K474" s="56"/>
      <c r="L474" s="43"/>
      <c r="N474" s="58" t="str">
        <f>IFERROR(VLOOKUP($A474,'②利用者名簿'!$A:$E,5,0),"")</f>
        <v/>
      </c>
      <c r="O474" s="59" t="str">
        <f>IFERROR(2*'①団体情報'!$B$5*'③入力シート'!J474,"")</f>
        <v/>
      </c>
      <c r="P474" s="59" t="str">
        <f>IFERROR(N474*'③入力シート'!J474,"")</f>
        <v/>
      </c>
      <c r="Q474" s="60" t="str">
        <f t="shared" si="51"/>
        <v>..</v>
      </c>
      <c r="R474" s="61" t="str">
        <f t="shared" si="52"/>
        <v/>
      </c>
      <c r="S474" s="61" t="str">
        <f t="shared" si="53"/>
        <v/>
      </c>
      <c r="T474" s="62" t="str">
        <f t="shared" si="54"/>
        <v/>
      </c>
      <c r="U474" s="58" t="str">
        <f t="shared" si="55"/>
        <v/>
      </c>
    </row>
    <row r="475" spans="1:21" ht="15.95" customHeight="1">
      <c r="A475" s="43"/>
      <c r="B475" s="46" t="str">
        <f>IFERROR(VLOOKUP($A475,'②利用者名簿'!$A:$E,2,0),"")</f>
        <v/>
      </c>
      <c r="C475" s="48" t="str">
        <f>IFERROR(VLOOKUP($A475,'②利用者名簿'!$A:$E,3,0),"")</f>
        <v/>
      </c>
      <c r="D475" s="43"/>
      <c r="E475" s="43"/>
      <c r="F475" s="43"/>
      <c r="G475" s="48" t="str">
        <f t="shared" si="49"/>
        <v>//</v>
      </c>
      <c r="H475" s="51"/>
      <c r="I475" s="51"/>
      <c r="J475" s="54" t="str">
        <f t="shared" si="50"/>
        <v/>
      </c>
      <c r="K475" s="56"/>
      <c r="L475" s="43"/>
      <c r="N475" s="58" t="str">
        <f>IFERROR(VLOOKUP($A475,'②利用者名簿'!$A:$E,5,0),"")</f>
        <v/>
      </c>
      <c r="O475" s="59" t="str">
        <f>IFERROR(2*'①団体情報'!$B$5*'③入力シート'!J475,"")</f>
        <v/>
      </c>
      <c r="P475" s="59" t="str">
        <f>IFERROR(N475*'③入力シート'!J475,"")</f>
        <v/>
      </c>
      <c r="Q475" s="60" t="str">
        <f t="shared" si="51"/>
        <v>..</v>
      </c>
      <c r="R475" s="61" t="str">
        <f t="shared" si="52"/>
        <v/>
      </c>
      <c r="S475" s="61" t="str">
        <f t="shared" si="53"/>
        <v/>
      </c>
      <c r="T475" s="62" t="str">
        <f t="shared" si="54"/>
        <v/>
      </c>
      <c r="U475" s="58" t="str">
        <f t="shared" si="55"/>
        <v/>
      </c>
    </row>
    <row r="476" spans="1:21" ht="15.95" customHeight="1">
      <c r="A476" s="43"/>
      <c r="B476" s="46" t="str">
        <f>IFERROR(VLOOKUP($A476,'②利用者名簿'!$A:$E,2,0),"")</f>
        <v/>
      </c>
      <c r="C476" s="48" t="str">
        <f>IFERROR(VLOOKUP($A476,'②利用者名簿'!$A:$E,3,0),"")</f>
        <v/>
      </c>
      <c r="D476" s="43"/>
      <c r="E476" s="43"/>
      <c r="F476" s="43"/>
      <c r="G476" s="48" t="str">
        <f t="shared" si="49"/>
        <v>//</v>
      </c>
      <c r="H476" s="51"/>
      <c r="I476" s="51"/>
      <c r="J476" s="54" t="str">
        <f t="shared" si="50"/>
        <v/>
      </c>
      <c r="K476" s="56"/>
      <c r="L476" s="43"/>
      <c r="N476" s="58" t="str">
        <f>IFERROR(VLOOKUP($A476,'②利用者名簿'!$A:$E,5,0),"")</f>
        <v/>
      </c>
      <c r="O476" s="59" t="str">
        <f>IFERROR(2*'①団体情報'!$B$5*'③入力シート'!J476,"")</f>
        <v/>
      </c>
      <c r="P476" s="59" t="str">
        <f>IFERROR(N476*'③入力シート'!J476,"")</f>
        <v/>
      </c>
      <c r="Q476" s="60" t="str">
        <f t="shared" si="51"/>
        <v>..</v>
      </c>
      <c r="R476" s="61" t="str">
        <f t="shared" si="52"/>
        <v/>
      </c>
      <c r="S476" s="61" t="str">
        <f t="shared" si="53"/>
        <v/>
      </c>
      <c r="T476" s="62" t="str">
        <f t="shared" si="54"/>
        <v/>
      </c>
      <c r="U476" s="58" t="str">
        <f t="shared" si="55"/>
        <v/>
      </c>
    </row>
    <row r="477" spans="1:21" ht="15.95" customHeight="1">
      <c r="A477" s="43"/>
      <c r="B477" s="46" t="str">
        <f>IFERROR(VLOOKUP($A477,'②利用者名簿'!$A:$E,2,0),"")</f>
        <v/>
      </c>
      <c r="C477" s="48" t="str">
        <f>IFERROR(VLOOKUP($A477,'②利用者名簿'!$A:$E,3,0),"")</f>
        <v/>
      </c>
      <c r="D477" s="43"/>
      <c r="E477" s="43"/>
      <c r="F477" s="43"/>
      <c r="G477" s="48" t="str">
        <f t="shared" si="49"/>
        <v>//</v>
      </c>
      <c r="H477" s="51"/>
      <c r="I477" s="51"/>
      <c r="J477" s="54" t="str">
        <f t="shared" si="50"/>
        <v/>
      </c>
      <c r="K477" s="56"/>
      <c r="L477" s="43"/>
      <c r="N477" s="58" t="str">
        <f>IFERROR(VLOOKUP($A477,'②利用者名簿'!$A:$E,5,0),"")</f>
        <v/>
      </c>
      <c r="O477" s="59" t="str">
        <f>IFERROR(2*'①団体情報'!$B$5*'③入力シート'!J477,"")</f>
        <v/>
      </c>
      <c r="P477" s="59" t="str">
        <f>IFERROR(N477*'③入力シート'!J477,"")</f>
        <v/>
      </c>
      <c r="Q477" s="60" t="str">
        <f t="shared" si="51"/>
        <v>..</v>
      </c>
      <c r="R477" s="61" t="str">
        <f t="shared" si="52"/>
        <v/>
      </c>
      <c r="S477" s="61" t="str">
        <f t="shared" si="53"/>
        <v/>
      </c>
      <c r="T477" s="62" t="str">
        <f t="shared" si="54"/>
        <v/>
      </c>
      <c r="U477" s="58" t="str">
        <f t="shared" si="55"/>
        <v/>
      </c>
    </row>
    <row r="478" spans="1:21" ht="15.95" customHeight="1">
      <c r="A478" s="43"/>
      <c r="B478" s="46" t="str">
        <f>IFERROR(VLOOKUP($A478,'②利用者名簿'!$A:$E,2,0),"")</f>
        <v/>
      </c>
      <c r="C478" s="48" t="str">
        <f>IFERROR(VLOOKUP($A478,'②利用者名簿'!$A:$E,3,0),"")</f>
        <v/>
      </c>
      <c r="D478" s="43"/>
      <c r="E478" s="43"/>
      <c r="F478" s="43"/>
      <c r="G478" s="48" t="str">
        <f t="shared" si="49"/>
        <v>//</v>
      </c>
      <c r="H478" s="51"/>
      <c r="I478" s="51"/>
      <c r="J478" s="54" t="str">
        <f t="shared" si="50"/>
        <v/>
      </c>
      <c r="K478" s="56"/>
      <c r="L478" s="43"/>
      <c r="N478" s="58" t="str">
        <f>IFERROR(VLOOKUP($A478,'②利用者名簿'!$A:$E,5,0),"")</f>
        <v/>
      </c>
      <c r="O478" s="59" t="str">
        <f>IFERROR(2*'①団体情報'!$B$5*'③入力シート'!J478,"")</f>
        <v/>
      </c>
      <c r="P478" s="59" t="str">
        <f>IFERROR(N478*'③入力シート'!J478,"")</f>
        <v/>
      </c>
      <c r="Q478" s="60" t="str">
        <f t="shared" si="51"/>
        <v>..</v>
      </c>
      <c r="R478" s="61" t="str">
        <f t="shared" si="52"/>
        <v/>
      </c>
      <c r="S478" s="61" t="str">
        <f t="shared" si="53"/>
        <v/>
      </c>
      <c r="T478" s="62" t="str">
        <f t="shared" si="54"/>
        <v/>
      </c>
      <c r="U478" s="58" t="str">
        <f t="shared" si="55"/>
        <v/>
      </c>
    </row>
    <row r="479" spans="1:21" ht="15.95" customHeight="1">
      <c r="A479" s="43"/>
      <c r="B479" s="46" t="str">
        <f>IFERROR(VLOOKUP($A479,'②利用者名簿'!$A:$E,2,0),"")</f>
        <v/>
      </c>
      <c r="C479" s="48" t="str">
        <f>IFERROR(VLOOKUP($A479,'②利用者名簿'!$A:$E,3,0),"")</f>
        <v/>
      </c>
      <c r="D479" s="43"/>
      <c r="E479" s="43"/>
      <c r="F479" s="43"/>
      <c r="G479" s="48" t="str">
        <f t="shared" si="49"/>
        <v>//</v>
      </c>
      <c r="H479" s="51"/>
      <c r="I479" s="51"/>
      <c r="J479" s="54" t="str">
        <f t="shared" si="50"/>
        <v/>
      </c>
      <c r="K479" s="56"/>
      <c r="L479" s="43"/>
      <c r="N479" s="58" t="str">
        <f>IFERROR(VLOOKUP($A479,'②利用者名簿'!$A:$E,5,0),"")</f>
        <v/>
      </c>
      <c r="O479" s="59" t="str">
        <f>IFERROR(2*'①団体情報'!$B$5*'③入力シート'!J479,"")</f>
        <v/>
      </c>
      <c r="P479" s="59" t="str">
        <f>IFERROR(N479*'③入力シート'!J479,"")</f>
        <v/>
      </c>
      <c r="Q479" s="60" t="str">
        <f t="shared" si="51"/>
        <v>..</v>
      </c>
      <c r="R479" s="61" t="str">
        <f t="shared" si="52"/>
        <v/>
      </c>
      <c r="S479" s="61" t="str">
        <f t="shared" si="53"/>
        <v/>
      </c>
      <c r="T479" s="62" t="str">
        <f t="shared" si="54"/>
        <v/>
      </c>
      <c r="U479" s="58" t="str">
        <f t="shared" si="55"/>
        <v/>
      </c>
    </row>
    <row r="480" spans="1:21" ht="15.95" customHeight="1">
      <c r="A480" s="43"/>
      <c r="B480" s="46" t="str">
        <f>IFERROR(VLOOKUP($A480,'②利用者名簿'!$A:$E,2,0),"")</f>
        <v/>
      </c>
      <c r="C480" s="48" t="str">
        <f>IFERROR(VLOOKUP($A480,'②利用者名簿'!$A:$E,3,0),"")</f>
        <v/>
      </c>
      <c r="D480" s="43"/>
      <c r="E480" s="43"/>
      <c r="F480" s="43"/>
      <c r="G480" s="48" t="str">
        <f t="shared" si="49"/>
        <v>//</v>
      </c>
      <c r="H480" s="51"/>
      <c r="I480" s="51"/>
      <c r="J480" s="54" t="str">
        <f t="shared" si="50"/>
        <v/>
      </c>
      <c r="K480" s="56"/>
      <c r="L480" s="43"/>
      <c r="N480" s="58" t="str">
        <f>IFERROR(VLOOKUP($A480,'②利用者名簿'!$A:$E,5,0),"")</f>
        <v/>
      </c>
      <c r="O480" s="59" t="str">
        <f>IFERROR(2*'①団体情報'!$B$5*'③入力シート'!J480,"")</f>
        <v/>
      </c>
      <c r="P480" s="59" t="str">
        <f>IFERROR(N480*'③入力シート'!J480,"")</f>
        <v/>
      </c>
      <c r="Q480" s="60" t="str">
        <f t="shared" si="51"/>
        <v>..</v>
      </c>
      <c r="R480" s="61" t="str">
        <f t="shared" si="52"/>
        <v/>
      </c>
      <c r="S480" s="61" t="str">
        <f t="shared" si="53"/>
        <v/>
      </c>
      <c r="T480" s="62" t="str">
        <f t="shared" si="54"/>
        <v/>
      </c>
      <c r="U480" s="58" t="str">
        <f t="shared" si="55"/>
        <v/>
      </c>
    </row>
    <row r="481" spans="1:21" ht="15.95" customHeight="1">
      <c r="A481" s="43"/>
      <c r="B481" s="46" t="str">
        <f>IFERROR(VLOOKUP($A481,'②利用者名簿'!$A:$E,2,0),"")</f>
        <v/>
      </c>
      <c r="C481" s="48" t="str">
        <f>IFERROR(VLOOKUP($A481,'②利用者名簿'!$A:$E,3,0),"")</f>
        <v/>
      </c>
      <c r="D481" s="43"/>
      <c r="E481" s="43"/>
      <c r="F481" s="43"/>
      <c r="G481" s="48" t="str">
        <f t="shared" si="49"/>
        <v>//</v>
      </c>
      <c r="H481" s="51"/>
      <c r="I481" s="51"/>
      <c r="J481" s="54" t="str">
        <f t="shared" si="50"/>
        <v/>
      </c>
      <c r="K481" s="56"/>
      <c r="L481" s="43"/>
      <c r="N481" s="58" t="str">
        <f>IFERROR(VLOOKUP($A481,'②利用者名簿'!$A:$E,5,0),"")</f>
        <v/>
      </c>
      <c r="O481" s="59" t="str">
        <f>IFERROR(2*'①団体情報'!$B$5*'③入力シート'!J481,"")</f>
        <v/>
      </c>
      <c r="P481" s="59" t="str">
        <f>IFERROR(N481*'③入力シート'!J481,"")</f>
        <v/>
      </c>
      <c r="Q481" s="60" t="str">
        <f t="shared" si="51"/>
        <v>..</v>
      </c>
      <c r="R481" s="61" t="str">
        <f t="shared" si="52"/>
        <v/>
      </c>
      <c r="S481" s="61" t="str">
        <f t="shared" si="53"/>
        <v/>
      </c>
      <c r="T481" s="62" t="str">
        <f t="shared" si="54"/>
        <v/>
      </c>
      <c r="U481" s="58" t="str">
        <f t="shared" si="55"/>
        <v/>
      </c>
    </row>
    <row r="482" spans="1:21" ht="15.95" customHeight="1">
      <c r="A482" s="43"/>
      <c r="B482" s="46" t="str">
        <f>IFERROR(VLOOKUP($A482,'②利用者名簿'!$A:$E,2,0),"")</f>
        <v/>
      </c>
      <c r="C482" s="48" t="str">
        <f>IFERROR(VLOOKUP($A482,'②利用者名簿'!$A:$E,3,0),"")</f>
        <v/>
      </c>
      <c r="D482" s="43"/>
      <c r="E482" s="43"/>
      <c r="F482" s="43"/>
      <c r="G482" s="48" t="str">
        <f t="shared" si="49"/>
        <v>//</v>
      </c>
      <c r="H482" s="51"/>
      <c r="I482" s="51"/>
      <c r="J482" s="54" t="str">
        <f t="shared" si="50"/>
        <v/>
      </c>
      <c r="K482" s="56"/>
      <c r="L482" s="43"/>
      <c r="N482" s="58" t="str">
        <f>IFERROR(VLOOKUP($A482,'②利用者名簿'!$A:$E,5,0),"")</f>
        <v/>
      </c>
      <c r="O482" s="59" t="str">
        <f>IFERROR(2*'①団体情報'!$B$5*'③入力シート'!J482,"")</f>
        <v/>
      </c>
      <c r="P482" s="59" t="str">
        <f>IFERROR(N482*'③入力シート'!J482,"")</f>
        <v/>
      </c>
      <c r="Q482" s="60" t="str">
        <f t="shared" si="51"/>
        <v>..</v>
      </c>
      <c r="R482" s="61" t="str">
        <f t="shared" si="52"/>
        <v/>
      </c>
      <c r="S482" s="61" t="str">
        <f t="shared" si="53"/>
        <v/>
      </c>
      <c r="T482" s="62" t="str">
        <f t="shared" si="54"/>
        <v/>
      </c>
      <c r="U482" s="58" t="str">
        <f t="shared" si="55"/>
        <v/>
      </c>
    </row>
    <row r="483" spans="1:21" ht="15.95" customHeight="1">
      <c r="A483" s="43"/>
      <c r="B483" s="46" t="str">
        <f>IFERROR(VLOOKUP($A483,'②利用者名簿'!$A:$E,2,0),"")</f>
        <v/>
      </c>
      <c r="C483" s="48" t="str">
        <f>IFERROR(VLOOKUP($A483,'②利用者名簿'!$A:$E,3,0),"")</f>
        <v/>
      </c>
      <c r="D483" s="43"/>
      <c r="E483" s="43"/>
      <c r="F483" s="43"/>
      <c r="G483" s="48" t="str">
        <f t="shared" si="49"/>
        <v>//</v>
      </c>
      <c r="H483" s="51"/>
      <c r="I483" s="51"/>
      <c r="J483" s="54" t="str">
        <f t="shared" si="50"/>
        <v/>
      </c>
      <c r="K483" s="56"/>
      <c r="L483" s="43"/>
      <c r="N483" s="58" t="str">
        <f>IFERROR(VLOOKUP($A483,'②利用者名簿'!$A:$E,5,0),"")</f>
        <v/>
      </c>
      <c r="O483" s="59" t="str">
        <f>IFERROR(2*'①団体情報'!$B$5*'③入力シート'!J483,"")</f>
        <v/>
      </c>
      <c r="P483" s="59" t="str">
        <f>IFERROR(N483*'③入力シート'!J483,"")</f>
        <v/>
      </c>
      <c r="Q483" s="60" t="str">
        <f t="shared" si="51"/>
        <v>..</v>
      </c>
      <c r="R483" s="61" t="str">
        <f t="shared" si="52"/>
        <v/>
      </c>
      <c r="S483" s="61" t="str">
        <f t="shared" si="53"/>
        <v/>
      </c>
      <c r="T483" s="62" t="str">
        <f t="shared" si="54"/>
        <v/>
      </c>
      <c r="U483" s="58" t="str">
        <f t="shared" si="55"/>
        <v/>
      </c>
    </row>
    <row r="484" spans="1:21" ht="15.95" customHeight="1">
      <c r="A484" s="43"/>
      <c r="B484" s="46" t="str">
        <f>IFERROR(VLOOKUP($A484,'②利用者名簿'!$A:$E,2,0),"")</f>
        <v/>
      </c>
      <c r="C484" s="48" t="str">
        <f>IFERROR(VLOOKUP($A484,'②利用者名簿'!$A:$E,3,0),"")</f>
        <v/>
      </c>
      <c r="D484" s="43"/>
      <c r="E484" s="43"/>
      <c r="F484" s="43"/>
      <c r="G484" s="48" t="str">
        <f t="shared" si="49"/>
        <v>//</v>
      </c>
      <c r="H484" s="51"/>
      <c r="I484" s="51"/>
      <c r="J484" s="54" t="str">
        <f t="shared" si="50"/>
        <v/>
      </c>
      <c r="K484" s="56"/>
      <c r="L484" s="43"/>
      <c r="N484" s="58" t="str">
        <f>IFERROR(VLOOKUP($A484,'②利用者名簿'!$A:$E,5,0),"")</f>
        <v/>
      </c>
      <c r="O484" s="59" t="str">
        <f>IFERROR(2*'①団体情報'!$B$5*'③入力シート'!J484,"")</f>
        <v/>
      </c>
      <c r="P484" s="59" t="str">
        <f>IFERROR(N484*'③入力シート'!J484,"")</f>
        <v/>
      </c>
      <c r="Q484" s="60" t="str">
        <f t="shared" si="51"/>
        <v>..</v>
      </c>
      <c r="R484" s="61" t="str">
        <f t="shared" si="52"/>
        <v/>
      </c>
      <c r="S484" s="61" t="str">
        <f t="shared" si="53"/>
        <v/>
      </c>
      <c r="T484" s="62" t="str">
        <f t="shared" si="54"/>
        <v/>
      </c>
      <c r="U484" s="58" t="str">
        <f t="shared" si="55"/>
        <v/>
      </c>
    </row>
    <row r="485" spans="1:21" ht="15.95" customHeight="1">
      <c r="A485" s="43"/>
      <c r="B485" s="46" t="str">
        <f>IFERROR(VLOOKUP($A485,'②利用者名簿'!$A:$E,2,0),"")</f>
        <v/>
      </c>
      <c r="C485" s="48" t="str">
        <f>IFERROR(VLOOKUP($A485,'②利用者名簿'!$A:$E,3,0),"")</f>
        <v/>
      </c>
      <c r="D485" s="43"/>
      <c r="E485" s="43"/>
      <c r="F485" s="43"/>
      <c r="G485" s="48" t="str">
        <f t="shared" si="49"/>
        <v>//</v>
      </c>
      <c r="H485" s="51"/>
      <c r="I485" s="51"/>
      <c r="J485" s="54" t="str">
        <f t="shared" si="50"/>
        <v/>
      </c>
      <c r="K485" s="56"/>
      <c r="L485" s="43"/>
      <c r="N485" s="58" t="str">
        <f>IFERROR(VLOOKUP($A485,'②利用者名簿'!$A:$E,5,0),"")</f>
        <v/>
      </c>
      <c r="O485" s="59" t="str">
        <f>IFERROR(2*'①団体情報'!$B$5*'③入力シート'!J485,"")</f>
        <v/>
      </c>
      <c r="P485" s="59" t="str">
        <f>IFERROR(N485*'③入力シート'!J485,"")</f>
        <v/>
      </c>
      <c r="Q485" s="60" t="str">
        <f t="shared" si="51"/>
        <v>..</v>
      </c>
      <c r="R485" s="61" t="str">
        <f t="shared" si="52"/>
        <v/>
      </c>
      <c r="S485" s="61" t="str">
        <f t="shared" si="53"/>
        <v/>
      </c>
      <c r="T485" s="62" t="str">
        <f t="shared" si="54"/>
        <v/>
      </c>
      <c r="U485" s="58" t="str">
        <f t="shared" si="55"/>
        <v/>
      </c>
    </row>
    <row r="486" spans="1:21" ht="15.95" customHeight="1">
      <c r="A486" s="43"/>
      <c r="B486" s="46" t="str">
        <f>IFERROR(VLOOKUP($A486,'②利用者名簿'!$A:$E,2,0),"")</f>
        <v/>
      </c>
      <c r="C486" s="48" t="str">
        <f>IFERROR(VLOOKUP($A486,'②利用者名簿'!$A:$E,3,0),"")</f>
        <v/>
      </c>
      <c r="D486" s="43"/>
      <c r="E486" s="43"/>
      <c r="F486" s="43"/>
      <c r="G486" s="48" t="str">
        <f t="shared" si="49"/>
        <v>//</v>
      </c>
      <c r="H486" s="51"/>
      <c r="I486" s="51"/>
      <c r="J486" s="54" t="str">
        <f t="shared" si="50"/>
        <v/>
      </c>
      <c r="K486" s="56"/>
      <c r="L486" s="43"/>
      <c r="N486" s="58" t="str">
        <f>IFERROR(VLOOKUP($A486,'②利用者名簿'!$A:$E,5,0),"")</f>
        <v/>
      </c>
      <c r="O486" s="59" t="str">
        <f>IFERROR(2*'①団体情報'!$B$5*'③入力シート'!J486,"")</f>
        <v/>
      </c>
      <c r="P486" s="59" t="str">
        <f>IFERROR(N486*'③入力シート'!J486,"")</f>
        <v/>
      </c>
      <c r="Q486" s="60" t="str">
        <f t="shared" si="51"/>
        <v>..</v>
      </c>
      <c r="R486" s="61" t="str">
        <f t="shared" si="52"/>
        <v/>
      </c>
      <c r="S486" s="61" t="str">
        <f t="shared" si="53"/>
        <v/>
      </c>
      <c r="T486" s="62" t="str">
        <f t="shared" si="54"/>
        <v/>
      </c>
      <c r="U486" s="58" t="str">
        <f t="shared" si="55"/>
        <v/>
      </c>
    </row>
    <row r="487" spans="1:21" ht="15.95" customHeight="1">
      <c r="A487" s="43"/>
      <c r="B487" s="46" t="str">
        <f>IFERROR(VLOOKUP($A487,'②利用者名簿'!$A:$E,2,0),"")</f>
        <v/>
      </c>
      <c r="C487" s="48" t="str">
        <f>IFERROR(VLOOKUP($A487,'②利用者名簿'!$A:$E,3,0),"")</f>
        <v/>
      </c>
      <c r="D487" s="43"/>
      <c r="E487" s="43"/>
      <c r="F487" s="43"/>
      <c r="G487" s="48" t="str">
        <f t="shared" si="49"/>
        <v>//</v>
      </c>
      <c r="H487" s="51"/>
      <c r="I487" s="51"/>
      <c r="J487" s="54" t="str">
        <f t="shared" si="50"/>
        <v/>
      </c>
      <c r="K487" s="56"/>
      <c r="L487" s="43"/>
      <c r="N487" s="58" t="str">
        <f>IFERROR(VLOOKUP($A487,'②利用者名簿'!$A:$E,5,0),"")</f>
        <v/>
      </c>
      <c r="O487" s="59" t="str">
        <f>IFERROR(2*'①団体情報'!$B$5*'③入力シート'!J487,"")</f>
        <v/>
      </c>
      <c r="P487" s="59" t="str">
        <f>IFERROR(N487*'③入力シート'!J487,"")</f>
        <v/>
      </c>
      <c r="Q487" s="60" t="str">
        <f t="shared" si="51"/>
        <v>..</v>
      </c>
      <c r="R487" s="61" t="str">
        <f t="shared" si="52"/>
        <v/>
      </c>
      <c r="S487" s="61" t="str">
        <f t="shared" si="53"/>
        <v/>
      </c>
      <c r="T487" s="62" t="str">
        <f t="shared" si="54"/>
        <v/>
      </c>
      <c r="U487" s="58" t="str">
        <f t="shared" si="55"/>
        <v/>
      </c>
    </row>
    <row r="488" spans="1:21" ht="15.95" customHeight="1">
      <c r="A488" s="43"/>
      <c r="B488" s="46" t="str">
        <f>IFERROR(VLOOKUP($A488,'②利用者名簿'!$A:$E,2,0),"")</f>
        <v/>
      </c>
      <c r="C488" s="48" t="str">
        <f>IFERROR(VLOOKUP($A488,'②利用者名簿'!$A:$E,3,0),"")</f>
        <v/>
      </c>
      <c r="D488" s="43"/>
      <c r="E488" s="43"/>
      <c r="F488" s="43"/>
      <c r="G488" s="48" t="str">
        <f t="shared" si="49"/>
        <v>//</v>
      </c>
      <c r="H488" s="51"/>
      <c r="I488" s="51"/>
      <c r="J488" s="54" t="str">
        <f t="shared" si="50"/>
        <v/>
      </c>
      <c r="K488" s="56"/>
      <c r="L488" s="43"/>
      <c r="N488" s="58" t="str">
        <f>IFERROR(VLOOKUP($A488,'②利用者名簿'!$A:$E,5,0),"")</f>
        <v/>
      </c>
      <c r="O488" s="59" t="str">
        <f>IFERROR(2*'①団体情報'!$B$5*'③入力シート'!J488,"")</f>
        <v/>
      </c>
      <c r="P488" s="59" t="str">
        <f>IFERROR(N488*'③入力シート'!J488,"")</f>
        <v/>
      </c>
      <c r="Q488" s="60" t="str">
        <f t="shared" si="51"/>
        <v>..</v>
      </c>
      <c r="R488" s="61" t="str">
        <f t="shared" si="52"/>
        <v/>
      </c>
      <c r="S488" s="61" t="str">
        <f t="shared" si="53"/>
        <v/>
      </c>
      <c r="T488" s="62" t="str">
        <f t="shared" si="54"/>
        <v/>
      </c>
      <c r="U488" s="58" t="str">
        <f t="shared" si="55"/>
        <v/>
      </c>
    </row>
    <row r="489" spans="1:21" ht="15.95" customHeight="1">
      <c r="A489" s="43"/>
      <c r="B489" s="46" t="str">
        <f>IFERROR(VLOOKUP($A489,'②利用者名簿'!$A:$E,2,0),"")</f>
        <v/>
      </c>
      <c r="C489" s="48" t="str">
        <f>IFERROR(VLOOKUP($A489,'②利用者名簿'!$A:$E,3,0),"")</f>
        <v/>
      </c>
      <c r="D489" s="43"/>
      <c r="E489" s="43"/>
      <c r="F489" s="43"/>
      <c r="G489" s="48" t="str">
        <f t="shared" si="49"/>
        <v>//</v>
      </c>
      <c r="H489" s="51"/>
      <c r="I489" s="51"/>
      <c r="J489" s="54" t="str">
        <f t="shared" si="50"/>
        <v/>
      </c>
      <c r="K489" s="56"/>
      <c r="L489" s="43"/>
      <c r="N489" s="58" t="str">
        <f>IFERROR(VLOOKUP($A489,'②利用者名簿'!$A:$E,5,0),"")</f>
        <v/>
      </c>
      <c r="O489" s="59" t="str">
        <f>IFERROR(2*'①団体情報'!$B$5*'③入力シート'!J489,"")</f>
        <v/>
      </c>
      <c r="P489" s="59" t="str">
        <f>IFERROR(N489*'③入力シート'!J489,"")</f>
        <v/>
      </c>
      <c r="Q489" s="60" t="str">
        <f t="shared" si="51"/>
        <v>..</v>
      </c>
      <c r="R489" s="61" t="str">
        <f t="shared" si="52"/>
        <v/>
      </c>
      <c r="S489" s="61" t="str">
        <f t="shared" si="53"/>
        <v/>
      </c>
      <c r="T489" s="62" t="str">
        <f t="shared" si="54"/>
        <v/>
      </c>
      <c r="U489" s="58" t="str">
        <f t="shared" si="55"/>
        <v/>
      </c>
    </row>
    <row r="490" spans="1:21" ht="15.95" customHeight="1">
      <c r="A490" s="43"/>
      <c r="B490" s="46" t="str">
        <f>IFERROR(VLOOKUP($A490,'②利用者名簿'!$A:$E,2,0),"")</f>
        <v/>
      </c>
      <c r="C490" s="48" t="str">
        <f>IFERROR(VLOOKUP($A490,'②利用者名簿'!$A:$E,3,0),"")</f>
        <v/>
      </c>
      <c r="D490" s="43"/>
      <c r="E490" s="43"/>
      <c r="F490" s="43"/>
      <c r="G490" s="48" t="str">
        <f t="shared" si="49"/>
        <v>//</v>
      </c>
      <c r="H490" s="51"/>
      <c r="I490" s="51"/>
      <c r="J490" s="54" t="str">
        <f t="shared" si="50"/>
        <v/>
      </c>
      <c r="K490" s="56"/>
      <c r="L490" s="43"/>
      <c r="N490" s="58" t="str">
        <f>IFERROR(VLOOKUP($A490,'②利用者名簿'!$A:$E,5,0),"")</f>
        <v/>
      </c>
      <c r="O490" s="59" t="str">
        <f>IFERROR(2*'①団体情報'!$B$5*'③入力シート'!J490,"")</f>
        <v/>
      </c>
      <c r="P490" s="59" t="str">
        <f>IFERROR(N490*'③入力シート'!J490,"")</f>
        <v/>
      </c>
      <c r="Q490" s="60" t="str">
        <f t="shared" si="51"/>
        <v>..</v>
      </c>
      <c r="R490" s="61" t="str">
        <f t="shared" si="52"/>
        <v/>
      </c>
      <c r="S490" s="61" t="str">
        <f t="shared" si="53"/>
        <v/>
      </c>
      <c r="T490" s="62" t="str">
        <f t="shared" si="54"/>
        <v/>
      </c>
      <c r="U490" s="58" t="str">
        <f t="shared" si="55"/>
        <v/>
      </c>
    </row>
    <row r="491" spans="1:21" ht="15.95" customHeight="1">
      <c r="A491" s="43"/>
      <c r="B491" s="46" t="str">
        <f>IFERROR(VLOOKUP($A491,'②利用者名簿'!$A:$E,2,0),"")</f>
        <v/>
      </c>
      <c r="C491" s="48" t="str">
        <f>IFERROR(VLOOKUP($A491,'②利用者名簿'!$A:$E,3,0),"")</f>
        <v/>
      </c>
      <c r="D491" s="43"/>
      <c r="E491" s="43"/>
      <c r="F491" s="43"/>
      <c r="G491" s="48" t="str">
        <f t="shared" si="49"/>
        <v>//</v>
      </c>
      <c r="H491" s="51"/>
      <c r="I491" s="51"/>
      <c r="J491" s="54" t="str">
        <f t="shared" si="50"/>
        <v/>
      </c>
      <c r="K491" s="56"/>
      <c r="L491" s="43"/>
      <c r="N491" s="58" t="str">
        <f>IFERROR(VLOOKUP($A491,'②利用者名簿'!$A:$E,5,0),"")</f>
        <v/>
      </c>
      <c r="O491" s="59" t="str">
        <f>IFERROR(2*'①団体情報'!$B$5*'③入力シート'!J491,"")</f>
        <v/>
      </c>
      <c r="P491" s="59" t="str">
        <f>IFERROR(N491*'③入力シート'!J491,"")</f>
        <v/>
      </c>
      <c r="Q491" s="60" t="str">
        <f t="shared" si="51"/>
        <v>..</v>
      </c>
      <c r="R491" s="61" t="str">
        <f t="shared" si="52"/>
        <v/>
      </c>
      <c r="S491" s="61" t="str">
        <f t="shared" si="53"/>
        <v/>
      </c>
      <c r="T491" s="62" t="str">
        <f t="shared" si="54"/>
        <v/>
      </c>
      <c r="U491" s="58" t="str">
        <f t="shared" si="55"/>
        <v/>
      </c>
    </row>
    <row r="492" spans="1:21" ht="15.95" customHeight="1">
      <c r="A492" s="43"/>
      <c r="B492" s="46" t="str">
        <f>IFERROR(VLOOKUP($A492,'②利用者名簿'!$A:$E,2,0),"")</f>
        <v/>
      </c>
      <c r="C492" s="48" t="str">
        <f>IFERROR(VLOOKUP($A492,'②利用者名簿'!$A:$E,3,0),"")</f>
        <v/>
      </c>
      <c r="D492" s="43"/>
      <c r="E492" s="43"/>
      <c r="F492" s="43"/>
      <c r="G492" s="48" t="str">
        <f t="shared" si="49"/>
        <v>//</v>
      </c>
      <c r="H492" s="51"/>
      <c r="I492" s="51"/>
      <c r="J492" s="54" t="str">
        <f t="shared" si="50"/>
        <v/>
      </c>
      <c r="K492" s="56"/>
      <c r="L492" s="43"/>
      <c r="N492" s="58" t="str">
        <f>IFERROR(VLOOKUP($A492,'②利用者名簿'!$A:$E,5,0),"")</f>
        <v/>
      </c>
      <c r="O492" s="59" t="str">
        <f>IFERROR(2*'①団体情報'!$B$5*'③入力シート'!J492,"")</f>
        <v/>
      </c>
      <c r="P492" s="59" t="str">
        <f>IFERROR(N492*'③入力シート'!J492,"")</f>
        <v/>
      </c>
      <c r="Q492" s="60" t="str">
        <f t="shared" si="51"/>
        <v>..</v>
      </c>
      <c r="R492" s="61" t="str">
        <f t="shared" si="52"/>
        <v/>
      </c>
      <c r="S492" s="61" t="str">
        <f t="shared" si="53"/>
        <v/>
      </c>
      <c r="T492" s="62" t="str">
        <f t="shared" si="54"/>
        <v/>
      </c>
      <c r="U492" s="58" t="str">
        <f t="shared" si="55"/>
        <v/>
      </c>
    </row>
    <row r="493" spans="1:21" ht="15.95" customHeight="1">
      <c r="A493" s="43"/>
      <c r="B493" s="46" t="str">
        <f>IFERROR(VLOOKUP($A493,'②利用者名簿'!$A:$E,2,0),"")</f>
        <v/>
      </c>
      <c r="C493" s="48" t="str">
        <f>IFERROR(VLOOKUP($A493,'②利用者名簿'!$A:$E,3,0),"")</f>
        <v/>
      </c>
      <c r="D493" s="43"/>
      <c r="E493" s="43"/>
      <c r="F493" s="43"/>
      <c r="G493" s="48" t="str">
        <f t="shared" si="49"/>
        <v>//</v>
      </c>
      <c r="H493" s="51"/>
      <c r="I493" s="51"/>
      <c r="J493" s="54" t="str">
        <f t="shared" si="50"/>
        <v/>
      </c>
      <c r="K493" s="56"/>
      <c r="L493" s="43"/>
      <c r="N493" s="58" t="str">
        <f>IFERROR(VLOOKUP($A493,'②利用者名簿'!$A:$E,5,0),"")</f>
        <v/>
      </c>
      <c r="O493" s="59" t="str">
        <f>IFERROR(2*'①団体情報'!$B$5*'③入力シート'!J493,"")</f>
        <v/>
      </c>
      <c r="P493" s="59" t="str">
        <f>IFERROR(N493*'③入力シート'!J493,"")</f>
        <v/>
      </c>
      <c r="Q493" s="60" t="str">
        <f t="shared" si="51"/>
        <v>..</v>
      </c>
      <c r="R493" s="61" t="str">
        <f t="shared" si="52"/>
        <v/>
      </c>
      <c r="S493" s="61" t="str">
        <f t="shared" si="53"/>
        <v/>
      </c>
      <c r="T493" s="62" t="str">
        <f t="shared" si="54"/>
        <v/>
      </c>
      <c r="U493" s="58" t="str">
        <f t="shared" si="55"/>
        <v/>
      </c>
    </row>
    <row r="494" spans="1:21" ht="15.95" customHeight="1">
      <c r="A494" s="43"/>
      <c r="B494" s="46" t="str">
        <f>IFERROR(VLOOKUP($A494,'②利用者名簿'!$A:$E,2,0),"")</f>
        <v/>
      </c>
      <c r="C494" s="48" t="str">
        <f>IFERROR(VLOOKUP($A494,'②利用者名簿'!$A:$E,3,0),"")</f>
        <v/>
      </c>
      <c r="D494" s="43"/>
      <c r="E494" s="43"/>
      <c r="F494" s="43"/>
      <c r="G494" s="48" t="str">
        <f t="shared" si="49"/>
        <v>//</v>
      </c>
      <c r="H494" s="51"/>
      <c r="I494" s="51"/>
      <c r="J494" s="54" t="str">
        <f t="shared" si="50"/>
        <v/>
      </c>
      <c r="K494" s="56"/>
      <c r="L494" s="43"/>
      <c r="N494" s="58" t="str">
        <f>IFERROR(VLOOKUP($A494,'②利用者名簿'!$A:$E,5,0),"")</f>
        <v/>
      </c>
      <c r="O494" s="59" t="str">
        <f>IFERROR(2*'①団体情報'!$B$5*'③入力シート'!J494,"")</f>
        <v/>
      </c>
      <c r="P494" s="59" t="str">
        <f>IFERROR(N494*'③入力シート'!J494,"")</f>
        <v/>
      </c>
      <c r="Q494" s="60" t="str">
        <f t="shared" si="51"/>
        <v>..</v>
      </c>
      <c r="R494" s="61" t="str">
        <f t="shared" si="52"/>
        <v/>
      </c>
      <c r="S494" s="61" t="str">
        <f t="shared" si="53"/>
        <v/>
      </c>
      <c r="T494" s="62" t="str">
        <f t="shared" si="54"/>
        <v/>
      </c>
      <c r="U494" s="58" t="str">
        <f t="shared" si="55"/>
        <v/>
      </c>
    </row>
    <row r="495" spans="1:21" ht="15.95" customHeight="1">
      <c r="A495" s="43"/>
      <c r="B495" s="46" t="str">
        <f>IFERROR(VLOOKUP($A495,'②利用者名簿'!$A:$E,2,0),"")</f>
        <v/>
      </c>
      <c r="C495" s="48" t="str">
        <f>IFERROR(VLOOKUP($A495,'②利用者名簿'!$A:$E,3,0),"")</f>
        <v/>
      </c>
      <c r="D495" s="43"/>
      <c r="E495" s="43"/>
      <c r="F495" s="43"/>
      <c r="G495" s="48" t="str">
        <f t="shared" si="49"/>
        <v>//</v>
      </c>
      <c r="H495" s="51"/>
      <c r="I495" s="51"/>
      <c r="J495" s="54" t="str">
        <f t="shared" si="50"/>
        <v/>
      </c>
      <c r="K495" s="56"/>
      <c r="L495" s="43"/>
      <c r="N495" s="58" t="str">
        <f>IFERROR(VLOOKUP($A495,'②利用者名簿'!$A:$E,5,0),"")</f>
        <v/>
      </c>
      <c r="O495" s="59" t="str">
        <f>IFERROR(2*'①団体情報'!$B$5*'③入力シート'!J495,"")</f>
        <v/>
      </c>
      <c r="P495" s="59" t="str">
        <f>IFERROR(N495*'③入力シート'!J495,"")</f>
        <v/>
      </c>
      <c r="Q495" s="60" t="str">
        <f t="shared" si="51"/>
        <v>..</v>
      </c>
      <c r="R495" s="61" t="str">
        <f t="shared" si="52"/>
        <v/>
      </c>
      <c r="S495" s="61" t="str">
        <f t="shared" si="53"/>
        <v/>
      </c>
      <c r="T495" s="62" t="str">
        <f t="shared" si="54"/>
        <v/>
      </c>
      <c r="U495" s="58" t="str">
        <f t="shared" si="55"/>
        <v/>
      </c>
    </row>
    <row r="496" spans="1:21" ht="15.95" customHeight="1">
      <c r="A496" s="43"/>
      <c r="B496" s="46" t="str">
        <f>IFERROR(VLOOKUP($A496,'②利用者名簿'!$A:$E,2,0),"")</f>
        <v/>
      </c>
      <c r="C496" s="48" t="str">
        <f>IFERROR(VLOOKUP($A496,'②利用者名簿'!$A:$E,3,0),"")</f>
        <v/>
      </c>
      <c r="D496" s="43"/>
      <c r="E496" s="43"/>
      <c r="F496" s="43"/>
      <c r="G496" s="48" t="str">
        <f t="shared" si="49"/>
        <v>//</v>
      </c>
      <c r="H496" s="51"/>
      <c r="I496" s="51"/>
      <c r="J496" s="54" t="str">
        <f t="shared" si="50"/>
        <v/>
      </c>
      <c r="K496" s="56"/>
      <c r="L496" s="43"/>
      <c r="N496" s="58" t="str">
        <f>IFERROR(VLOOKUP($A496,'②利用者名簿'!$A:$E,5,0),"")</f>
        <v/>
      </c>
      <c r="O496" s="59" t="str">
        <f>IFERROR(2*'①団体情報'!$B$5*'③入力シート'!J496,"")</f>
        <v/>
      </c>
      <c r="P496" s="59" t="str">
        <f>IFERROR(N496*'③入力シート'!J496,"")</f>
        <v/>
      </c>
      <c r="Q496" s="60" t="str">
        <f t="shared" si="51"/>
        <v>..</v>
      </c>
      <c r="R496" s="61" t="str">
        <f t="shared" si="52"/>
        <v/>
      </c>
      <c r="S496" s="61" t="str">
        <f t="shared" si="53"/>
        <v/>
      </c>
      <c r="T496" s="62" t="str">
        <f t="shared" si="54"/>
        <v/>
      </c>
      <c r="U496" s="58" t="str">
        <f t="shared" si="55"/>
        <v/>
      </c>
    </row>
    <row r="497" spans="1:21" ht="15.95" customHeight="1">
      <c r="A497" s="43"/>
      <c r="B497" s="46" t="str">
        <f>IFERROR(VLOOKUP($A497,'②利用者名簿'!$A:$E,2,0),"")</f>
        <v/>
      </c>
      <c r="C497" s="48" t="str">
        <f>IFERROR(VLOOKUP($A497,'②利用者名簿'!$A:$E,3,0),"")</f>
        <v/>
      </c>
      <c r="D497" s="43"/>
      <c r="E497" s="43"/>
      <c r="F497" s="43"/>
      <c r="G497" s="48" t="str">
        <f t="shared" si="49"/>
        <v>//</v>
      </c>
      <c r="H497" s="51"/>
      <c r="I497" s="51"/>
      <c r="J497" s="54" t="str">
        <f t="shared" si="50"/>
        <v/>
      </c>
      <c r="K497" s="56"/>
      <c r="L497" s="43"/>
      <c r="N497" s="58" t="str">
        <f>IFERROR(VLOOKUP($A497,'②利用者名簿'!$A:$E,5,0),"")</f>
        <v/>
      </c>
      <c r="O497" s="59" t="str">
        <f>IFERROR(2*'①団体情報'!$B$5*'③入力シート'!J497,"")</f>
        <v/>
      </c>
      <c r="P497" s="59" t="str">
        <f>IFERROR(N497*'③入力シート'!J497,"")</f>
        <v/>
      </c>
      <c r="Q497" s="60" t="str">
        <f t="shared" si="51"/>
        <v>..</v>
      </c>
      <c r="R497" s="61" t="str">
        <f t="shared" si="52"/>
        <v/>
      </c>
      <c r="S497" s="61" t="str">
        <f t="shared" si="53"/>
        <v/>
      </c>
      <c r="T497" s="62" t="str">
        <f t="shared" si="54"/>
        <v/>
      </c>
      <c r="U497" s="58" t="str">
        <f t="shared" si="55"/>
        <v/>
      </c>
    </row>
    <row r="498" spans="1:21" ht="15.95" customHeight="1">
      <c r="A498" s="43"/>
      <c r="B498" s="46" t="str">
        <f>IFERROR(VLOOKUP($A498,'②利用者名簿'!$A:$E,2,0),"")</f>
        <v/>
      </c>
      <c r="C498" s="48" t="str">
        <f>IFERROR(VLOOKUP($A498,'②利用者名簿'!$A:$E,3,0),"")</f>
        <v/>
      </c>
      <c r="D498" s="43"/>
      <c r="E498" s="43"/>
      <c r="F498" s="43"/>
      <c r="G498" s="48" t="str">
        <f t="shared" si="49"/>
        <v>//</v>
      </c>
      <c r="H498" s="51"/>
      <c r="I498" s="51"/>
      <c r="J498" s="54" t="str">
        <f t="shared" si="50"/>
        <v/>
      </c>
      <c r="K498" s="56"/>
      <c r="L498" s="43"/>
      <c r="N498" s="58" t="str">
        <f>IFERROR(VLOOKUP($A498,'②利用者名簿'!$A:$E,5,0),"")</f>
        <v/>
      </c>
      <c r="O498" s="59" t="str">
        <f>IFERROR(2*'①団体情報'!$B$5*'③入力シート'!J498,"")</f>
        <v/>
      </c>
      <c r="P498" s="59" t="str">
        <f>IFERROR(N498*'③入力シート'!J498,"")</f>
        <v/>
      </c>
      <c r="Q498" s="60" t="str">
        <f t="shared" si="51"/>
        <v>..</v>
      </c>
      <c r="R498" s="61" t="str">
        <f t="shared" si="52"/>
        <v/>
      </c>
      <c r="S498" s="61" t="str">
        <f t="shared" si="53"/>
        <v/>
      </c>
      <c r="T498" s="62" t="str">
        <f t="shared" si="54"/>
        <v/>
      </c>
      <c r="U498" s="58" t="str">
        <f t="shared" si="55"/>
        <v/>
      </c>
    </row>
    <row r="499" spans="1:21" ht="15.95" customHeight="1">
      <c r="A499" s="43"/>
      <c r="B499" s="46" t="str">
        <f>IFERROR(VLOOKUP($A499,'②利用者名簿'!$A:$E,2,0),"")</f>
        <v/>
      </c>
      <c r="C499" s="48" t="str">
        <f>IFERROR(VLOOKUP($A499,'②利用者名簿'!$A:$E,3,0),"")</f>
        <v/>
      </c>
      <c r="D499" s="43"/>
      <c r="E499" s="43"/>
      <c r="F499" s="43"/>
      <c r="G499" s="48" t="str">
        <f t="shared" si="49"/>
        <v>//</v>
      </c>
      <c r="H499" s="51"/>
      <c r="I499" s="51"/>
      <c r="J499" s="54" t="str">
        <f t="shared" si="50"/>
        <v/>
      </c>
      <c r="K499" s="56"/>
      <c r="L499" s="43"/>
      <c r="N499" s="58" t="str">
        <f>IFERROR(VLOOKUP($A499,'②利用者名簿'!$A:$E,5,0),"")</f>
        <v/>
      </c>
      <c r="O499" s="59" t="str">
        <f>IFERROR(2*'①団体情報'!$B$5*'③入力シート'!J499,"")</f>
        <v/>
      </c>
      <c r="P499" s="59" t="str">
        <f>IFERROR(N499*'③入力シート'!J499,"")</f>
        <v/>
      </c>
      <c r="Q499" s="60" t="str">
        <f t="shared" si="51"/>
        <v>..</v>
      </c>
      <c r="R499" s="61" t="str">
        <f t="shared" si="52"/>
        <v/>
      </c>
      <c r="S499" s="61" t="str">
        <f t="shared" si="53"/>
        <v/>
      </c>
      <c r="T499" s="62" t="str">
        <f t="shared" si="54"/>
        <v/>
      </c>
      <c r="U499" s="58" t="str">
        <f t="shared" si="55"/>
        <v/>
      </c>
    </row>
    <row r="500" spans="1:21" ht="15.95" customHeight="1">
      <c r="A500" s="43"/>
      <c r="B500" s="46" t="str">
        <f>IFERROR(VLOOKUP($A500,'②利用者名簿'!$A:$E,2,0),"")</f>
        <v/>
      </c>
      <c r="C500" s="48" t="str">
        <f>IFERROR(VLOOKUP($A500,'②利用者名簿'!$A:$E,3,0),"")</f>
        <v/>
      </c>
      <c r="D500" s="43"/>
      <c r="E500" s="43"/>
      <c r="F500" s="43"/>
      <c r="G500" s="48" t="str">
        <f t="shared" si="49"/>
        <v>//</v>
      </c>
      <c r="H500" s="51"/>
      <c r="I500" s="51"/>
      <c r="J500" s="54" t="str">
        <f t="shared" si="50"/>
        <v/>
      </c>
      <c r="K500" s="56"/>
      <c r="L500" s="43"/>
      <c r="N500" s="58" t="str">
        <f>IFERROR(VLOOKUP($A500,'②利用者名簿'!$A:$E,5,0),"")</f>
        <v/>
      </c>
      <c r="O500" s="59" t="str">
        <f>IFERROR(2*'①団体情報'!$B$5*'③入力シート'!J500,"")</f>
        <v/>
      </c>
      <c r="P500" s="59" t="str">
        <f>IFERROR(N500*'③入力シート'!J500,"")</f>
        <v/>
      </c>
      <c r="Q500" s="60" t="str">
        <f t="shared" si="51"/>
        <v>..</v>
      </c>
      <c r="R500" s="61" t="str">
        <f t="shared" si="52"/>
        <v/>
      </c>
      <c r="S500" s="61" t="str">
        <f t="shared" si="53"/>
        <v/>
      </c>
      <c r="T500" s="62" t="str">
        <f t="shared" si="54"/>
        <v/>
      </c>
      <c r="U500" s="58" t="str">
        <f t="shared" si="55"/>
        <v/>
      </c>
    </row>
  </sheetData>
  <sheetProtection sheet="1" objects="1" scenarios="1"/>
  <phoneticPr fontId="3"/>
  <dataValidations count="6">
    <dataValidation type="list" allowBlank="1" showDropDown="0" showInputMessage="1" showErrorMessage="1" sqref="D4:D500">
      <formula1>"R8,R9,R10,R11,R12"</formula1>
    </dataValidation>
    <dataValidation type="custom" allowBlank="1" showDropDown="0" showInputMessage="1" showErrorMessage="1" errorTitle="入力エラー" error="4桁の半角数字を入力してください。" sqref="A4:A500">
      <formula1>AND(ISNUMBER(A4),LEN(A4)=4)</formula1>
    </dataValidation>
    <dataValidation type="custom" allowBlank="1" showDropDown="0" showInputMessage="1" showErrorMessage="1" sqref="E4:F500">
      <formula1>LEN(E4)=LENB(E4)</formula1>
    </dataValidation>
    <dataValidation type="list" allowBlank="1" showDropDown="0" showInputMessage="1" showErrorMessage="1" sqref="K4:K500">
      <formula1>"①一時預かり,②派遣による介護サービス,③送迎サービス,④外出援助サービス,⑤その他"</formula1>
    </dataValidation>
    <dataValidation type="list" allowBlank="1" showDropDown="0" showInputMessage="1" showErrorMessage="1" sqref="C1">
      <formula1>"４,５,６,７,８,９,１０,１１,１２,１,２,３"</formula1>
    </dataValidation>
    <dataValidation type="whole" allowBlank="1" showDropDown="0" showInputMessage="1" showErrorMessage="1" error="半角数字のみで入力してください_x000a_（例）0600（６時の場合）_x000a_（例）1700（17時の場合）" sqref="H4:I500">
      <formula1>0</formula1>
      <formula2>2359</formula2>
    </dataValidation>
  </dataValidations>
  <pageMargins left="0.7" right="0.7" top="0.75" bottom="0.75" header="0.3" footer="0.3"/>
  <pageSetup paperSize="9" fitToWidth="1" fitToHeight="1" orientation="portrait" usePrinterDefaults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4"/>
  <sheetViews>
    <sheetView zoomScale="80" zoomScaleNormal="80" workbookViewId="0">
      <selection activeCell="X19" sqref="X19"/>
    </sheetView>
  </sheetViews>
  <sheetFormatPr defaultColWidth="5.625" defaultRowHeight="30" customHeight="1"/>
  <cols>
    <col min="1" max="15" width="5.25" style="63" customWidth="1"/>
    <col min="16" max="17" width="5.625" style="63"/>
    <col min="18" max="18" width="5.625" style="63" hidden="1" customWidth="1"/>
    <col min="19" max="16384" width="5.625" style="63"/>
  </cols>
  <sheetData>
    <row r="1" spans="1:20" ht="30" customHeight="1">
      <c r="A1" s="65" t="s">
        <v>74</v>
      </c>
    </row>
    <row r="2" spans="1:20" ht="30" customHeight="1">
      <c r="A2" s="66" t="s">
        <v>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4" spans="1:20" ht="30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6" spans="1:20" ht="30" customHeight="1">
      <c r="A6" s="63" t="s">
        <v>76</v>
      </c>
    </row>
    <row r="8" spans="1:20" ht="30" customHeight="1">
      <c r="A8" s="63" t="s">
        <v>9</v>
      </c>
      <c r="G8" s="66" t="s">
        <v>21</v>
      </c>
      <c r="H8" s="66"/>
      <c r="I8" s="72">
        <f>'①団体情報'!B2</f>
        <v>0</v>
      </c>
      <c r="J8" s="72"/>
      <c r="K8" s="72"/>
      <c r="L8" s="72"/>
      <c r="M8" s="72"/>
      <c r="N8" s="72"/>
      <c r="O8" s="72"/>
      <c r="Q8" s="63" t="s">
        <v>9</v>
      </c>
    </row>
    <row r="9" spans="1:20" ht="30" customHeight="1">
      <c r="A9" s="63" t="s">
        <v>9</v>
      </c>
      <c r="G9" s="66" t="s">
        <v>47</v>
      </c>
      <c r="H9" s="66"/>
      <c r="I9" s="73">
        <f>'①団体情報'!B3</f>
        <v>0</v>
      </c>
      <c r="J9" s="73"/>
      <c r="K9" s="73"/>
      <c r="L9" s="73"/>
      <c r="M9" s="73"/>
      <c r="N9" s="73"/>
      <c r="O9" s="73"/>
      <c r="Q9" s="63" t="s">
        <v>9</v>
      </c>
    </row>
    <row r="10" spans="1:20" ht="30" customHeight="1">
      <c r="A10" s="63" t="s">
        <v>9</v>
      </c>
      <c r="G10" s="71" t="s">
        <v>113</v>
      </c>
      <c r="H10" s="71"/>
      <c r="I10" s="73">
        <f>'①団体情報'!B4</f>
        <v>0</v>
      </c>
      <c r="J10" s="73"/>
      <c r="K10" s="73"/>
      <c r="L10" s="73"/>
      <c r="M10" s="73"/>
      <c r="N10" s="73"/>
      <c r="O10" s="73"/>
      <c r="Q10" s="63" t="s">
        <v>9</v>
      </c>
      <c r="T10" s="65"/>
    </row>
    <row r="12" spans="1:20" ht="30" customHeight="1">
      <c r="A12" s="63" t="s">
        <v>9</v>
      </c>
      <c r="B12" s="68" t="str">
        <f>CONCATENATE("下記により","　 ",'③入力シート'!B1,"　 ",'③入力シート'!C1,"月分","　 ","春日部市障害児(者)生活サポート事業補助金の")</f>
        <v>下記により　 令和8年度　 6月分　 春日部市障害児(者)生活サポート事業補助金の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20" ht="30" customHeight="1">
      <c r="A13" s="63" t="s">
        <v>78</v>
      </c>
    </row>
    <row r="14" spans="1:20" ht="30" customHeight="1">
      <c r="A14" s="63" t="s">
        <v>36</v>
      </c>
    </row>
    <row r="16" spans="1:20" ht="30" customHeight="1">
      <c r="A16" s="66" t="s">
        <v>79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</row>
    <row r="18" spans="1:19" ht="30" customHeight="1">
      <c r="A18" s="63" t="s">
        <v>80</v>
      </c>
      <c r="B18" s="63" t="s">
        <v>81</v>
      </c>
      <c r="C18" s="69" t="s">
        <v>61</v>
      </c>
      <c r="D18" s="70"/>
      <c r="E18" s="70"/>
      <c r="F18" s="70"/>
      <c r="G18" s="70"/>
      <c r="I18" s="66" t="s">
        <v>72</v>
      </c>
      <c r="J18" s="66"/>
      <c r="K18" s="66"/>
      <c r="L18" s="66"/>
      <c r="M18" s="66"/>
      <c r="N18" s="66"/>
      <c r="Q18" s="78"/>
    </row>
    <row r="19" spans="1:19" ht="30" customHeight="1">
      <c r="A19" s="63" t="s">
        <v>83</v>
      </c>
      <c r="B19" s="63" t="s">
        <v>84</v>
      </c>
      <c r="C19" s="69" t="s">
        <v>85</v>
      </c>
      <c r="D19" s="69"/>
      <c r="E19" s="69"/>
      <c r="F19" s="69"/>
      <c r="G19" s="69"/>
      <c r="J19" s="75" t="str">
        <f>CONCATENATE('③入力シート'!D4,"/",'③入力シート'!E4,"/",1)</f>
        <v>//1</v>
      </c>
      <c r="K19" s="75"/>
      <c r="L19" s="75"/>
      <c r="M19" s="75"/>
      <c r="N19" s="66" t="s">
        <v>137</v>
      </c>
      <c r="Q19" s="65"/>
      <c r="R19" s="65"/>
      <c r="S19" s="79"/>
    </row>
    <row r="20" spans="1:19" ht="30" customHeight="1">
      <c r="J20" s="75" t="e">
        <f>CONCATENATE('③入力シート'!D4,"/",'③入力シート'!E4,"/",R20)</f>
        <v>#VALUE!</v>
      </c>
      <c r="K20" s="75"/>
      <c r="L20" s="75"/>
      <c r="M20" s="75"/>
      <c r="N20" s="66" t="s">
        <v>140</v>
      </c>
      <c r="R20" s="65" t="e">
        <f>DAY(EOMONTH(J19,0))</f>
        <v>#VALUE!</v>
      </c>
    </row>
    <row r="21" spans="1:19" ht="30" customHeight="1">
      <c r="B21" s="63" t="s">
        <v>87</v>
      </c>
      <c r="C21" s="69" t="s">
        <v>88</v>
      </c>
      <c r="D21" s="69"/>
      <c r="E21" s="69"/>
      <c r="F21" s="69"/>
      <c r="G21" s="69"/>
      <c r="I21" s="74" t="s">
        <v>89</v>
      </c>
      <c r="J21" s="76">
        <f>'⑥別紙２'!Q24</f>
        <v>0</v>
      </c>
      <c r="K21" s="76"/>
      <c r="L21" s="76"/>
      <c r="M21" s="76"/>
      <c r="N21" s="77" t="s">
        <v>19</v>
      </c>
    </row>
    <row r="22" spans="1:19" ht="30" customHeight="1">
      <c r="B22" s="63" t="s">
        <v>91</v>
      </c>
      <c r="C22" s="63" t="s">
        <v>92</v>
      </c>
    </row>
    <row r="23" spans="1:19" s="64" customFormat="1" ht="30" customHeight="1">
      <c r="C23" s="64" t="s">
        <v>93</v>
      </c>
      <c r="D23" s="64" t="s">
        <v>94</v>
      </c>
      <c r="M23" s="64" t="s">
        <v>96</v>
      </c>
    </row>
    <row r="24" spans="1:19" s="64" customFormat="1" ht="30" customHeight="1">
      <c r="C24" s="64" t="s">
        <v>98</v>
      </c>
      <c r="D24" s="64" t="s">
        <v>77</v>
      </c>
      <c r="M24" s="64" t="s">
        <v>99</v>
      </c>
    </row>
  </sheetData>
  <sheetProtection sheet="1" objects="1" scenarios="1"/>
  <mergeCells count="16">
    <mergeCell ref="A2:O2"/>
    <mergeCell ref="G8:H8"/>
    <mergeCell ref="I8:O8"/>
    <mergeCell ref="G9:H9"/>
    <mergeCell ref="I9:O9"/>
    <mergeCell ref="G10:H10"/>
    <mergeCell ref="I10:O10"/>
    <mergeCell ref="B12:O12"/>
    <mergeCell ref="A16:O16"/>
    <mergeCell ref="C18:G18"/>
    <mergeCell ref="I18:N18"/>
    <mergeCell ref="C19:G19"/>
    <mergeCell ref="J19:M19"/>
    <mergeCell ref="J20:M20"/>
    <mergeCell ref="C21:G21"/>
    <mergeCell ref="J21:M21"/>
  </mergeCells>
  <phoneticPr fontId="3"/>
  <pageMargins left="0.59055118110236227" right="0.59055118110236227" top="0.78740157480314965" bottom="0.78740157480314965" header="0.51181102362204722" footer="0.51181102362204722"/>
  <pageSetup paperSize="9" fitToWidth="1" fitToHeight="1" orientation="portrait" usePrinterDefaults="1" horizontalDpi="6553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4"/>
  <sheetViews>
    <sheetView zoomScale="85" zoomScaleNormal="85" workbookViewId="0">
      <selection activeCell="K12" sqref="K12"/>
    </sheetView>
  </sheetViews>
  <sheetFormatPr defaultRowHeight="36" customHeight="1"/>
  <cols>
    <col min="1" max="1" width="8.375" style="65" customWidth="1"/>
    <col min="2" max="2" width="5.75" style="65" customWidth="1"/>
    <col min="3" max="3" width="7.875" style="65" customWidth="1"/>
    <col min="4" max="4" width="10.625" style="65" customWidth="1"/>
    <col min="5" max="5" width="8" style="65" customWidth="1"/>
    <col min="6" max="6" width="11.75" style="65" customWidth="1"/>
    <col min="7" max="7" width="7.875" style="65" customWidth="1"/>
    <col min="8" max="9" width="8.375" style="65" customWidth="1"/>
    <col min="10" max="16384" width="9" style="65" customWidth="1"/>
  </cols>
  <sheetData>
    <row r="1" spans="1:15" ht="36" customHeight="1">
      <c r="A1" s="65" t="s">
        <v>100</v>
      </c>
    </row>
    <row r="2" spans="1:15" s="63" customFormat="1" ht="30.75" customHeight="1">
      <c r="A2" s="66" t="s">
        <v>101</v>
      </c>
      <c r="B2" s="80"/>
      <c r="C2" s="80"/>
      <c r="D2" s="80"/>
      <c r="E2" s="80"/>
      <c r="F2" s="80"/>
      <c r="G2" s="80"/>
      <c r="H2" s="80"/>
      <c r="I2" s="80"/>
      <c r="J2" s="66"/>
      <c r="K2" s="66"/>
      <c r="L2" s="66"/>
      <c r="M2" s="66"/>
      <c r="N2" s="66"/>
      <c r="O2" s="66"/>
    </row>
    <row r="3" spans="1:15" ht="21.75" customHeight="1">
      <c r="A3" s="75" t="str">
        <f>CONCATENATE("(",'③入力シート'!B1,"　",'③入力シート'!C1,"月分）")</f>
        <v>(令和8年度　6月分）</v>
      </c>
      <c r="B3" s="75"/>
      <c r="C3" s="75"/>
      <c r="D3" s="75"/>
      <c r="E3" s="75"/>
      <c r="F3" s="75"/>
      <c r="G3" s="75"/>
      <c r="H3" s="75"/>
      <c r="I3" s="75"/>
    </row>
    <row r="5" spans="1:15" ht="36" customHeight="1">
      <c r="A5" s="65" t="s">
        <v>102</v>
      </c>
    </row>
    <row r="6" spans="1:15" ht="36" customHeight="1">
      <c r="A6" s="78" t="s">
        <v>103</v>
      </c>
      <c r="B6" s="78"/>
      <c r="C6" s="72">
        <f>'①団体情報'!B2</f>
        <v>0</v>
      </c>
      <c r="D6" s="72"/>
      <c r="E6" s="72"/>
      <c r="F6" s="72"/>
      <c r="G6" s="72"/>
      <c r="H6" s="72"/>
    </row>
    <row r="7" spans="1:15" ht="36" customHeight="1">
      <c r="A7" s="78" t="s">
        <v>134</v>
      </c>
      <c r="B7" s="78"/>
      <c r="C7" s="75">
        <f>'①団体情報'!B6</f>
        <v>0</v>
      </c>
      <c r="D7" s="68" t="s">
        <v>135</v>
      </c>
      <c r="E7" s="75">
        <f>'①団体情報'!B7</f>
        <v>0</v>
      </c>
      <c r="F7" s="65" t="s">
        <v>4</v>
      </c>
      <c r="G7" s="75">
        <f>'①団体情報'!B8</f>
        <v>0</v>
      </c>
      <c r="H7" s="65" t="s">
        <v>136</v>
      </c>
    </row>
    <row r="9" spans="1:15" ht="36" customHeight="1">
      <c r="A9" s="65" t="s">
        <v>104</v>
      </c>
    </row>
    <row r="10" spans="1:15" ht="36" customHeight="1">
      <c r="B10" s="81" t="s">
        <v>105</v>
      </c>
      <c r="C10" s="83"/>
      <c r="D10" s="83"/>
      <c r="E10" s="85"/>
      <c r="F10" s="83"/>
      <c r="G10" s="84">
        <f>COUNTIF('②利用者名簿'!$D$2:$D$118,"身体")</f>
        <v>0</v>
      </c>
      <c r="H10" s="86" t="s">
        <v>26</v>
      </c>
    </row>
    <row r="11" spans="1:15" ht="36" customHeight="1">
      <c r="B11" s="81" t="s">
        <v>28</v>
      </c>
      <c r="C11" s="83"/>
      <c r="D11" s="83"/>
      <c r="E11" s="85"/>
      <c r="F11" s="83"/>
      <c r="G11" s="84">
        <f>COUNTIF('②利用者名簿'!$D$2:$D$118,"療育")</f>
        <v>0</v>
      </c>
      <c r="H11" s="86" t="s">
        <v>26</v>
      </c>
    </row>
    <row r="12" spans="1:15" ht="36" customHeight="1">
      <c r="B12" s="82" t="s">
        <v>106</v>
      </c>
      <c r="C12" s="83"/>
      <c r="D12" s="83"/>
      <c r="E12" s="85"/>
      <c r="F12" s="83"/>
      <c r="G12" s="84">
        <f>COUNTIF('②利用者名簿'!$D$2:$D$118,"精神")</f>
        <v>0</v>
      </c>
      <c r="H12" s="86" t="s">
        <v>26</v>
      </c>
    </row>
    <row r="13" spans="1:15" ht="36" customHeight="1">
      <c r="B13" s="81" t="s">
        <v>3</v>
      </c>
      <c r="C13" s="84"/>
      <c r="D13" s="84"/>
      <c r="E13" s="85"/>
      <c r="F13" s="83"/>
      <c r="G13" s="84">
        <f>COUNTIF('②利用者名簿'!$D$2:$D$118,"その他")</f>
        <v>0</v>
      </c>
      <c r="H13" s="86" t="s">
        <v>26</v>
      </c>
    </row>
    <row r="14" spans="1:15" ht="36" customHeight="1">
      <c r="B14" s="81" t="s">
        <v>57</v>
      </c>
      <c r="C14" s="83"/>
      <c r="D14" s="83"/>
      <c r="E14" s="85"/>
      <c r="F14" s="83"/>
      <c r="G14" s="84">
        <f>SUM(G10:G13)</f>
        <v>0</v>
      </c>
      <c r="H14" s="86" t="s">
        <v>26</v>
      </c>
    </row>
  </sheetData>
  <sheetProtection sheet="1" objects="1" scenarios="1"/>
  <mergeCells count="5">
    <mergeCell ref="A2:I2"/>
    <mergeCell ref="A3:I3"/>
    <mergeCell ref="A6:B6"/>
    <mergeCell ref="C6:H6"/>
    <mergeCell ref="A7:B7"/>
  </mergeCells>
  <phoneticPr fontId="3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524"/>
  <sheetViews>
    <sheetView view="pageBreakPreview" zoomScaleSheetLayoutView="100" workbookViewId="0">
      <selection activeCell="AG47" sqref="AG47"/>
    </sheetView>
  </sheetViews>
  <sheetFormatPr defaultColWidth="4.625" defaultRowHeight="21" customHeight="1"/>
  <cols>
    <col min="1" max="7" width="2.875" style="63" customWidth="1"/>
    <col min="8" max="9" width="2.375" style="63" customWidth="1"/>
    <col min="10" max="19" width="2.875" style="63" customWidth="1"/>
    <col min="20" max="23" width="2.375" style="63" customWidth="1"/>
    <col min="24" max="29" width="2.875" style="63" customWidth="1"/>
    <col min="30" max="30" width="3.125" style="63" customWidth="1"/>
    <col min="31" max="31" width="4.5" style="63" customWidth="1"/>
    <col min="32" max="32" width="3.375" style="63" customWidth="1"/>
    <col min="33" max="16384" width="4.625" style="63"/>
  </cols>
  <sheetData>
    <row r="1" spans="1:31" ht="21" customHeight="1">
      <c r="A1" s="63" t="s">
        <v>15</v>
      </c>
      <c r="B1" s="66"/>
      <c r="C1" s="66"/>
      <c r="D1" s="66"/>
    </row>
    <row r="2" spans="1:31" ht="21" customHeight="1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123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</row>
    <row r="3" spans="1:31" ht="21" customHeight="1">
      <c r="A3" s="75" t="str">
        <f>CONCATENATE("(",'③入力シート'!B1,"　",'③入力シート'!C1,"月分）")</f>
        <v>(令和8年度　6月分）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</row>
    <row r="4" spans="1:31" ht="2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X4" s="67"/>
      <c r="Y4" s="67"/>
      <c r="Z4" s="67"/>
      <c r="AA4" s="67"/>
      <c r="AB4" s="67"/>
      <c r="AC4" s="67"/>
      <c r="AD4" s="67"/>
      <c r="AE4" s="67"/>
    </row>
    <row r="5" spans="1:31" ht="21" customHeight="1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1:31" ht="21" customHeight="1">
      <c r="A6" s="66" t="s">
        <v>2</v>
      </c>
      <c r="B6" s="63" t="s">
        <v>7</v>
      </c>
      <c r="G6" s="92"/>
      <c r="H6" s="92"/>
      <c r="I6" s="92"/>
      <c r="J6" s="92"/>
      <c r="K6" s="92"/>
      <c r="L6" s="92"/>
      <c r="M6" s="92"/>
      <c r="N6" s="92"/>
      <c r="O6" s="92"/>
    </row>
    <row r="8" spans="1:31" ht="21" customHeight="1">
      <c r="A8" s="66" t="s">
        <v>14</v>
      </c>
      <c r="B8" s="93" t="s">
        <v>23</v>
      </c>
      <c r="C8" s="96"/>
      <c r="D8" s="96"/>
      <c r="E8" s="96"/>
      <c r="F8" s="96"/>
      <c r="G8" s="96"/>
      <c r="H8" s="96"/>
      <c r="I8" s="96"/>
      <c r="J8" s="96"/>
      <c r="K8" s="96" t="s">
        <v>25</v>
      </c>
      <c r="L8" s="96"/>
      <c r="M8" s="87"/>
      <c r="N8" s="87"/>
      <c r="O8" s="87"/>
      <c r="P8" s="87"/>
    </row>
    <row r="9" spans="1:31" ht="21" customHeight="1">
      <c r="B9" s="94">
        <f>'①団体情報'!$B$5*2</f>
        <v>0</v>
      </c>
      <c r="C9" s="102"/>
      <c r="D9" s="102"/>
      <c r="E9" s="102"/>
      <c r="F9" s="102"/>
      <c r="G9" s="102"/>
      <c r="H9" s="113" t="s">
        <v>19</v>
      </c>
      <c r="I9" s="87" t="s">
        <v>5</v>
      </c>
      <c r="J9" s="96"/>
      <c r="K9" s="115">
        <f>'③入力シート'!$J$2</f>
        <v>0</v>
      </c>
      <c r="L9" s="117"/>
      <c r="M9" s="117"/>
      <c r="N9" s="117"/>
      <c r="O9" s="103" t="s">
        <v>32</v>
      </c>
      <c r="P9" s="118"/>
      <c r="Q9" s="87" t="s">
        <v>38</v>
      </c>
      <c r="R9" s="96"/>
      <c r="S9" s="127">
        <f>B9*K9</f>
        <v>0</v>
      </c>
      <c r="T9" s="129"/>
      <c r="U9" s="129"/>
      <c r="V9" s="129"/>
      <c r="W9" s="129"/>
      <c r="X9" s="129"/>
      <c r="Y9" s="113" t="s">
        <v>19</v>
      </c>
      <c r="Z9" s="96" t="s">
        <v>132</v>
      </c>
      <c r="AA9" s="96"/>
    </row>
    <row r="10" spans="1:31" ht="21" customHeight="1">
      <c r="B10" s="95"/>
      <c r="C10" s="95"/>
      <c r="D10" s="95"/>
      <c r="E10" s="95"/>
      <c r="F10" s="95"/>
      <c r="G10" s="66"/>
      <c r="H10" s="66"/>
      <c r="I10" s="95"/>
      <c r="J10" s="95"/>
      <c r="K10" s="95"/>
      <c r="L10" s="66"/>
      <c r="M10" s="95"/>
      <c r="N10" s="95"/>
      <c r="O10" s="95"/>
    </row>
    <row r="11" spans="1:31" ht="21" customHeight="1">
      <c r="A11" s="66" t="s">
        <v>29</v>
      </c>
      <c r="B11" s="88" t="s">
        <v>24</v>
      </c>
      <c r="C11" s="88"/>
      <c r="D11" s="88"/>
      <c r="E11" s="95"/>
      <c r="F11" s="95"/>
      <c r="G11" s="66"/>
      <c r="H11" s="66"/>
      <c r="I11" s="95"/>
      <c r="J11" s="95"/>
      <c r="K11" s="95"/>
      <c r="L11" s="66"/>
      <c r="M11" s="95"/>
      <c r="N11" s="95"/>
      <c r="O11" s="95"/>
    </row>
    <row r="12" spans="1:31" ht="12" customHeight="1">
      <c r="A12" s="66"/>
      <c r="B12" s="88"/>
      <c r="C12" s="88"/>
      <c r="D12" s="88"/>
      <c r="E12" s="95"/>
      <c r="F12" s="95"/>
      <c r="G12" s="66"/>
      <c r="H12" s="66"/>
      <c r="I12" s="95"/>
      <c r="J12" s="95"/>
      <c r="K12" s="95"/>
      <c r="L12" s="66"/>
      <c r="M12" s="95"/>
      <c r="N12" s="95"/>
      <c r="O12" s="95"/>
    </row>
    <row r="13" spans="1:31" ht="21" customHeight="1">
      <c r="B13" s="96" t="s">
        <v>42</v>
      </c>
      <c r="C13" s="96"/>
      <c r="D13" s="88"/>
      <c r="E13" s="107"/>
      <c r="F13" s="109" t="s">
        <v>44</v>
      </c>
      <c r="G13" s="109"/>
      <c r="H13" s="109"/>
      <c r="I13" s="109"/>
      <c r="J13" s="109"/>
      <c r="K13" s="109"/>
      <c r="L13" s="87"/>
      <c r="M13" s="98"/>
      <c r="N13" s="98"/>
      <c r="O13" s="96" t="s">
        <v>25</v>
      </c>
      <c r="P13" s="96"/>
      <c r="Q13" s="87"/>
      <c r="R13" s="87"/>
      <c r="S13" s="87"/>
      <c r="T13" s="87"/>
    </row>
    <row r="14" spans="1:31" ht="21" customHeight="1">
      <c r="B14" s="97" t="s">
        <v>0</v>
      </c>
      <c r="C14" s="97"/>
      <c r="D14" s="96" t="s">
        <v>39</v>
      </c>
      <c r="E14" s="96"/>
      <c r="F14" s="110">
        <f>MIN('①団体情報'!$B$5,IF(B14="A",950,IF(B14="B",950,IF(B14="C",700,IF(B14="D",550,IF(B14="E",300,IF(B14="F",100,IF(B14="G",0))))))))</f>
        <v>950</v>
      </c>
      <c r="G14" s="111"/>
      <c r="H14" s="111"/>
      <c r="I14" s="111"/>
      <c r="J14" s="111"/>
      <c r="K14" s="111"/>
      <c r="L14" s="113" t="s">
        <v>19</v>
      </c>
      <c r="M14" s="87" t="s">
        <v>5</v>
      </c>
      <c r="N14" s="96"/>
      <c r="O14" s="115">
        <f>SUMIF('③入力シート'!$C$4:$C$500,B14,'③入力シート'!$J$4:$J$500)</f>
        <v>0</v>
      </c>
      <c r="P14" s="117"/>
      <c r="Q14" s="117"/>
      <c r="R14" s="117"/>
      <c r="S14" s="103" t="s">
        <v>32</v>
      </c>
      <c r="T14" s="118"/>
      <c r="U14" s="87" t="s">
        <v>38</v>
      </c>
      <c r="V14" s="96"/>
      <c r="W14" s="94">
        <f t="shared" ref="W14:W20" si="0">F14*O14</f>
        <v>0</v>
      </c>
      <c r="X14" s="102"/>
      <c r="Y14" s="102"/>
      <c r="Z14" s="102"/>
      <c r="AA14" s="102"/>
      <c r="AB14" s="102"/>
      <c r="AC14" s="113" t="s">
        <v>19</v>
      </c>
    </row>
    <row r="15" spans="1:31" ht="21" customHeight="1">
      <c r="B15" s="97" t="s">
        <v>35</v>
      </c>
      <c r="C15" s="97"/>
      <c r="D15" s="96" t="s">
        <v>39</v>
      </c>
      <c r="E15" s="96"/>
      <c r="F15" s="110">
        <f>MIN('①団体情報'!$B$5,IF(B15="A",950,IF(B15="B",950,IF(B15="C",700,IF(B15="D",550,IF(B15="E",300,IF(B15="F",100,IF(B15="G",0))))))))</f>
        <v>950</v>
      </c>
      <c r="G15" s="111"/>
      <c r="H15" s="111"/>
      <c r="I15" s="111"/>
      <c r="J15" s="111"/>
      <c r="K15" s="111"/>
      <c r="L15" s="113" t="s">
        <v>19</v>
      </c>
      <c r="M15" s="87" t="s">
        <v>5</v>
      </c>
      <c r="N15" s="96"/>
      <c r="O15" s="115">
        <f>SUMIF('③入力シート'!$C$4:$C$500,B15,'③入力シート'!$J$4:$J$500)</f>
        <v>0</v>
      </c>
      <c r="P15" s="117"/>
      <c r="Q15" s="117"/>
      <c r="R15" s="117"/>
      <c r="S15" s="103" t="s">
        <v>32</v>
      </c>
      <c r="T15" s="118"/>
      <c r="U15" s="87" t="s">
        <v>38</v>
      </c>
      <c r="V15" s="96"/>
      <c r="W15" s="94">
        <f t="shared" si="0"/>
        <v>0</v>
      </c>
      <c r="X15" s="102"/>
      <c r="Y15" s="102"/>
      <c r="Z15" s="102"/>
      <c r="AA15" s="102"/>
      <c r="AB15" s="102"/>
      <c r="AC15" s="113" t="s">
        <v>19</v>
      </c>
    </row>
    <row r="16" spans="1:31" ht="21" customHeight="1">
      <c r="B16" s="97" t="s">
        <v>46</v>
      </c>
      <c r="C16" s="97"/>
      <c r="D16" s="96" t="s">
        <v>39</v>
      </c>
      <c r="E16" s="96"/>
      <c r="F16" s="110">
        <f>MIN('①団体情報'!$B$5,IF(B16="A",950,IF(B16="B",950,IF(B16="C",700,IF(B16="D",550,IF(B16="E",300,IF(B16="F",100,IF(B16="G",0))))))))</f>
        <v>700</v>
      </c>
      <c r="G16" s="111"/>
      <c r="H16" s="111"/>
      <c r="I16" s="111"/>
      <c r="J16" s="111"/>
      <c r="K16" s="111"/>
      <c r="L16" s="113" t="s">
        <v>19</v>
      </c>
      <c r="M16" s="87" t="s">
        <v>5</v>
      </c>
      <c r="N16" s="96"/>
      <c r="O16" s="115">
        <f>SUMIF('③入力シート'!$C$4:$C$500,B16,'③入力シート'!$J$4:$J$500)</f>
        <v>0</v>
      </c>
      <c r="P16" s="117"/>
      <c r="Q16" s="117"/>
      <c r="R16" s="117"/>
      <c r="S16" s="103" t="s">
        <v>32</v>
      </c>
      <c r="T16" s="118"/>
      <c r="U16" s="87" t="s">
        <v>38</v>
      </c>
      <c r="V16" s="96"/>
      <c r="W16" s="94">
        <f t="shared" si="0"/>
        <v>0</v>
      </c>
      <c r="X16" s="102"/>
      <c r="Y16" s="102"/>
      <c r="Z16" s="102"/>
      <c r="AA16" s="102"/>
      <c r="AB16" s="102"/>
      <c r="AC16" s="113" t="s">
        <v>19</v>
      </c>
    </row>
    <row r="17" spans="1:31" ht="21" customHeight="1">
      <c r="B17" s="97" t="s">
        <v>31</v>
      </c>
      <c r="C17" s="97"/>
      <c r="D17" s="96" t="s">
        <v>39</v>
      </c>
      <c r="E17" s="96"/>
      <c r="F17" s="110">
        <f>MIN('①団体情報'!$B$5,IF(B17="A",950,IF(B17="B",950,IF(B17="C",700,IF(B17="D",550,IF(B17="E",300,IF(B17="F",100,IF(B17="G",0))))))))</f>
        <v>550</v>
      </c>
      <c r="G17" s="111"/>
      <c r="H17" s="111"/>
      <c r="I17" s="111"/>
      <c r="J17" s="111"/>
      <c r="K17" s="111"/>
      <c r="L17" s="113" t="s">
        <v>19</v>
      </c>
      <c r="M17" s="87" t="s">
        <v>5</v>
      </c>
      <c r="N17" s="96"/>
      <c r="O17" s="115">
        <f>SUMIF('③入力シート'!$C$4:$C$500,B17,'③入力シート'!$J$4:$J$500)</f>
        <v>0</v>
      </c>
      <c r="P17" s="117"/>
      <c r="Q17" s="117"/>
      <c r="R17" s="117"/>
      <c r="S17" s="103" t="s">
        <v>32</v>
      </c>
      <c r="T17" s="118"/>
      <c r="U17" s="87" t="s">
        <v>38</v>
      </c>
      <c r="V17" s="96"/>
      <c r="W17" s="94">
        <f t="shared" si="0"/>
        <v>0</v>
      </c>
      <c r="X17" s="102"/>
      <c r="Y17" s="102"/>
      <c r="Z17" s="102"/>
      <c r="AA17" s="102"/>
      <c r="AB17" s="102"/>
      <c r="AC17" s="113" t="s">
        <v>19</v>
      </c>
    </row>
    <row r="18" spans="1:31" ht="21" customHeight="1">
      <c r="B18" s="97" t="s">
        <v>30</v>
      </c>
      <c r="C18" s="97"/>
      <c r="D18" s="96" t="s">
        <v>39</v>
      </c>
      <c r="E18" s="96"/>
      <c r="F18" s="110">
        <f>MIN('①団体情報'!$B$5,IF(B18="A",950,IF(B18="B",950,IF(B18="C",700,IF(B18="D",550,IF(B18="E",300,IF(B18="F",100,IF(B18="G",0))))))))</f>
        <v>300</v>
      </c>
      <c r="G18" s="111"/>
      <c r="H18" s="111"/>
      <c r="I18" s="111"/>
      <c r="J18" s="111"/>
      <c r="K18" s="111"/>
      <c r="L18" s="113" t="s">
        <v>19</v>
      </c>
      <c r="M18" s="87" t="s">
        <v>5</v>
      </c>
      <c r="N18" s="96"/>
      <c r="O18" s="115">
        <f>SUMIF('③入力シート'!$C$4:$C$500,B18,'③入力シート'!$J$4:$J$500)</f>
        <v>0</v>
      </c>
      <c r="P18" s="117"/>
      <c r="Q18" s="117"/>
      <c r="R18" s="117"/>
      <c r="S18" s="103" t="s">
        <v>32</v>
      </c>
      <c r="T18" s="118"/>
      <c r="U18" s="87" t="s">
        <v>38</v>
      </c>
      <c r="V18" s="96"/>
      <c r="W18" s="94">
        <f t="shared" si="0"/>
        <v>0</v>
      </c>
      <c r="X18" s="102"/>
      <c r="Y18" s="102"/>
      <c r="Z18" s="102"/>
      <c r="AA18" s="102"/>
      <c r="AB18" s="102"/>
      <c r="AC18" s="113" t="s">
        <v>19</v>
      </c>
    </row>
    <row r="19" spans="1:31" ht="21" customHeight="1">
      <c r="B19" s="97" t="s">
        <v>48</v>
      </c>
      <c r="C19" s="97"/>
      <c r="D19" s="96" t="s">
        <v>39</v>
      </c>
      <c r="E19" s="96"/>
      <c r="F19" s="110">
        <f>MIN('①団体情報'!$B$5,IF(B19="A",950,IF(B19="B",950,IF(B19="C",700,IF(B19="D",550,IF(B19="E",300,IF(B19="F",100,IF(B19="G",0))))))))</f>
        <v>100</v>
      </c>
      <c r="G19" s="111"/>
      <c r="H19" s="111"/>
      <c r="I19" s="111"/>
      <c r="J19" s="111"/>
      <c r="K19" s="111"/>
      <c r="L19" s="113" t="s">
        <v>19</v>
      </c>
      <c r="M19" s="87" t="s">
        <v>5</v>
      </c>
      <c r="N19" s="96"/>
      <c r="O19" s="115">
        <f>SUMIF('③入力シート'!$C$4:$C$500,B19,'③入力シート'!$J$4:$J$500)</f>
        <v>0</v>
      </c>
      <c r="P19" s="117"/>
      <c r="Q19" s="117"/>
      <c r="R19" s="117"/>
      <c r="S19" s="103" t="s">
        <v>32</v>
      </c>
      <c r="T19" s="118"/>
      <c r="U19" s="87" t="s">
        <v>38</v>
      </c>
      <c r="V19" s="96"/>
      <c r="W19" s="94">
        <f t="shared" si="0"/>
        <v>0</v>
      </c>
      <c r="X19" s="102"/>
      <c r="Y19" s="102"/>
      <c r="Z19" s="102"/>
      <c r="AA19" s="102"/>
      <c r="AB19" s="102"/>
      <c r="AC19" s="113" t="s">
        <v>19</v>
      </c>
    </row>
    <row r="20" spans="1:31" ht="21" customHeight="1">
      <c r="B20" s="97" t="s">
        <v>49</v>
      </c>
      <c r="C20" s="97"/>
      <c r="D20" s="96" t="s">
        <v>39</v>
      </c>
      <c r="E20" s="96"/>
      <c r="F20" s="110">
        <f>MIN('①団体情報'!$B$5,IF(B20="A",950,IF(B20="B",950,IF(B20="C",700,IF(B20="D",550,IF(B20="E",300,IF(B20="F",100,IF(B20="G",0))))))))</f>
        <v>0</v>
      </c>
      <c r="G20" s="111"/>
      <c r="H20" s="111"/>
      <c r="I20" s="111"/>
      <c r="J20" s="111"/>
      <c r="K20" s="111"/>
      <c r="L20" s="113" t="s">
        <v>19</v>
      </c>
      <c r="M20" s="87" t="s">
        <v>5</v>
      </c>
      <c r="N20" s="96"/>
      <c r="O20" s="115">
        <f>SUMIF('③入力シート'!$C$4:$C$500,B20,'③入力シート'!$J$4:$J$500)</f>
        <v>0</v>
      </c>
      <c r="P20" s="117"/>
      <c r="Q20" s="117"/>
      <c r="R20" s="117"/>
      <c r="S20" s="103" t="s">
        <v>32</v>
      </c>
      <c r="T20" s="118"/>
      <c r="U20" s="87" t="s">
        <v>38</v>
      </c>
      <c r="V20" s="96"/>
      <c r="W20" s="94">
        <f t="shared" si="0"/>
        <v>0</v>
      </c>
      <c r="X20" s="102"/>
      <c r="Y20" s="102"/>
      <c r="Z20" s="102"/>
      <c r="AA20" s="102"/>
      <c r="AB20" s="102"/>
      <c r="AC20" s="113" t="s">
        <v>19</v>
      </c>
    </row>
    <row r="21" spans="1:31" ht="21" customHeight="1">
      <c r="B21" s="98"/>
      <c r="C21" s="98"/>
      <c r="D21" s="95"/>
      <c r="E21" s="95"/>
      <c r="F21" s="95"/>
      <c r="G21" s="66"/>
      <c r="H21" s="95"/>
      <c r="I21" s="107"/>
      <c r="J21" s="107"/>
      <c r="K21" s="107"/>
      <c r="L21" s="98"/>
      <c r="M21" s="95"/>
      <c r="N21" s="95"/>
      <c r="O21" s="95"/>
      <c r="P21" s="107"/>
      <c r="Q21" s="88"/>
      <c r="R21" s="88"/>
      <c r="S21" s="88"/>
    </row>
    <row r="22" spans="1:31" ht="21" customHeight="1">
      <c r="B22" s="99" t="s">
        <v>51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18"/>
      <c r="M22" s="96" t="s">
        <v>39</v>
      </c>
      <c r="N22" s="96"/>
      <c r="O22" s="115">
        <f>SUM(O14:R20)</f>
        <v>0</v>
      </c>
      <c r="P22" s="111"/>
      <c r="Q22" s="111"/>
      <c r="R22" s="111"/>
      <c r="S22" s="103" t="s">
        <v>32</v>
      </c>
      <c r="T22" s="118"/>
      <c r="W22" s="132">
        <f>SUM(W14:AB20)</f>
        <v>0</v>
      </c>
      <c r="X22" s="133"/>
      <c r="Y22" s="133"/>
      <c r="Z22" s="133"/>
      <c r="AA22" s="133"/>
      <c r="AB22" s="133"/>
      <c r="AC22" s="113" t="s">
        <v>19</v>
      </c>
      <c r="AD22" s="96" t="s">
        <v>131</v>
      </c>
      <c r="AE22" s="96"/>
    </row>
    <row r="23" spans="1:31" ht="36" customHeight="1">
      <c r="B23" s="98"/>
      <c r="C23" s="65"/>
      <c r="D23" s="65"/>
      <c r="E23" s="65"/>
      <c r="F23" s="65"/>
      <c r="G23" s="66"/>
      <c r="H23" s="95"/>
      <c r="I23" s="107"/>
      <c r="J23" s="107"/>
      <c r="K23" s="107"/>
      <c r="L23" s="98"/>
      <c r="M23" s="95"/>
      <c r="N23" s="95"/>
      <c r="O23" s="95"/>
      <c r="P23" s="107"/>
      <c r="Q23" s="98"/>
      <c r="R23" s="98"/>
      <c r="S23" s="88"/>
    </row>
    <row r="24" spans="1:31" ht="21" customHeight="1">
      <c r="B24" s="88" t="s">
        <v>9</v>
      </c>
      <c r="C24" s="104" t="s">
        <v>130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21" t="s">
        <v>82</v>
      </c>
      <c r="P24" s="121"/>
      <c r="Q24" s="125">
        <f>S9+W22</f>
        <v>0</v>
      </c>
      <c r="R24" s="125"/>
      <c r="S24" s="125"/>
      <c r="T24" s="125"/>
      <c r="U24" s="125"/>
      <c r="V24" s="125"/>
      <c r="W24" s="125"/>
      <c r="X24" s="125"/>
      <c r="Y24" s="125"/>
      <c r="Z24" s="138" t="s">
        <v>124</v>
      </c>
      <c r="AA24" s="138"/>
      <c r="AB24" s="87"/>
    </row>
    <row r="25" spans="1:31" ht="36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31" ht="24" customHeight="1">
      <c r="A26" s="89" t="s">
        <v>128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128"/>
      <c r="T26" s="130">
        <f>SUM(T28:W524)</f>
        <v>0</v>
      </c>
      <c r="U26" s="131"/>
      <c r="V26" s="116" t="s">
        <v>125</v>
      </c>
      <c r="W26" s="119"/>
      <c r="X26" s="134" t="s">
        <v>129</v>
      </c>
      <c r="Y26" s="136"/>
      <c r="Z26" s="136"/>
      <c r="AA26" s="136"/>
      <c r="AB26" s="136"/>
      <c r="AC26" s="136"/>
      <c r="AD26" s="136"/>
      <c r="AE26" s="136"/>
    </row>
    <row r="27" spans="1:31" s="66" customFormat="1" ht="21" customHeight="1">
      <c r="A27" s="90" t="s">
        <v>52</v>
      </c>
      <c r="B27" s="100"/>
      <c r="C27" s="100"/>
      <c r="D27" s="90" t="s">
        <v>12</v>
      </c>
      <c r="E27" s="100"/>
      <c r="F27" s="100"/>
      <c r="G27" s="100"/>
      <c r="H27" s="100" t="s">
        <v>42</v>
      </c>
      <c r="I27" s="100"/>
      <c r="J27" s="114" t="s">
        <v>33</v>
      </c>
      <c r="K27" s="116"/>
      <c r="L27" s="116"/>
      <c r="M27" s="119"/>
      <c r="N27" s="100" t="s">
        <v>55</v>
      </c>
      <c r="O27" s="100"/>
      <c r="P27" s="100"/>
      <c r="Q27" s="90" t="s">
        <v>53</v>
      </c>
      <c r="R27" s="126"/>
      <c r="S27" s="126"/>
      <c r="T27" s="114" t="s">
        <v>10</v>
      </c>
      <c r="U27" s="116"/>
      <c r="V27" s="116"/>
      <c r="W27" s="119"/>
      <c r="X27" s="114" t="s">
        <v>8</v>
      </c>
      <c r="Y27" s="116"/>
      <c r="Z27" s="116"/>
      <c r="AA27" s="116"/>
      <c r="AB27" s="119"/>
      <c r="AC27" s="140" t="s">
        <v>56</v>
      </c>
      <c r="AD27" s="141"/>
      <c r="AE27" s="141"/>
    </row>
    <row r="28" spans="1:31" ht="21" customHeight="1">
      <c r="A28" s="91" t="str">
        <f>IF('③入力シート'!A4="","",'③入力シート'!A4)</f>
        <v/>
      </c>
      <c r="B28" s="101"/>
      <c r="C28" s="105"/>
      <c r="D28" s="106" t="str">
        <f>IF('③入力シート'!B4="","",'③入力シート'!B4)</f>
        <v/>
      </c>
      <c r="E28" s="108"/>
      <c r="F28" s="108"/>
      <c r="G28" s="112"/>
      <c r="H28" s="91" t="str">
        <f>IF('③入力シート'!C4="","",'③入力シート'!C4)</f>
        <v/>
      </c>
      <c r="I28" s="105"/>
      <c r="J28" s="91" t="str">
        <f>IF('③入力シート'!F4="","",'③入力シート'!Q4)</f>
        <v/>
      </c>
      <c r="K28" s="101"/>
      <c r="L28" s="101"/>
      <c r="M28" s="105"/>
      <c r="N28" s="120" t="str">
        <f>IF('③入力シート'!H4="","",'③入力シート'!R4)</f>
        <v/>
      </c>
      <c r="O28" s="122"/>
      <c r="P28" s="124"/>
      <c r="Q28" s="120" t="str">
        <f>IF('③入力シート'!I4="","",'③入力シート'!S4)</f>
        <v/>
      </c>
      <c r="R28" s="122"/>
      <c r="S28" s="124"/>
      <c r="T28" s="91" t="str">
        <f>IF('③入力シート'!J4="","",'③入力シート'!J4)</f>
        <v/>
      </c>
      <c r="U28" s="101"/>
      <c r="V28" s="101"/>
      <c r="W28" s="105"/>
      <c r="X28" s="135" t="str">
        <f>IF('③入力シート'!K4="","",'③入力シート'!K4)</f>
        <v/>
      </c>
      <c r="Y28" s="137"/>
      <c r="Z28" s="137"/>
      <c r="AA28" s="137"/>
      <c r="AB28" s="139"/>
      <c r="AC28" s="91" t="str">
        <f>IF('③入力シート'!L4="","",'③入力シート'!L4)</f>
        <v/>
      </c>
      <c r="AD28" s="101"/>
      <c r="AE28" s="105"/>
    </row>
    <row r="29" spans="1:31" ht="21" customHeight="1">
      <c r="A29" s="91" t="str">
        <f>IF('③入力シート'!A5="","",'③入力シート'!A5)</f>
        <v/>
      </c>
      <c r="B29" s="101"/>
      <c r="C29" s="105"/>
      <c r="D29" s="106" t="str">
        <f>IF('③入力シート'!B5="","",'③入力シート'!B5)</f>
        <v/>
      </c>
      <c r="E29" s="108"/>
      <c r="F29" s="108"/>
      <c r="G29" s="112"/>
      <c r="H29" s="91" t="str">
        <f>IF('③入力シート'!C5="","",'③入力シート'!C5)</f>
        <v/>
      </c>
      <c r="I29" s="105"/>
      <c r="J29" s="91" t="str">
        <f>IF('③入力シート'!F5="","",'③入力シート'!Q5)</f>
        <v/>
      </c>
      <c r="K29" s="101"/>
      <c r="L29" s="101"/>
      <c r="M29" s="105"/>
      <c r="N29" s="120" t="str">
        <f>IF('③入力シート'!H5="","",'③入力シート'!R5)</f>
        <v/>
      </c>
      <c r="O29" s="122"/>
      <c r="P29" s="124"/>
      <c r="Q29" s="120" t="str">
        <f>IF('③入力シート'!I5="","",'③入力シート'!S5)</f>
        <v/>
      </c>
      <c r="R29" s="122"/>
      <c r="S29" s="124"/>
      <c r="T29" s="91" t="str">
        <f>IF('③入力シート'!J5="","",'③入力シート'!J5)</f>
        <v/>
      </c>
      <c r="U29" s="101"/>
      <c r="V29" s="101"/>
      <c r="W29" s="105"/>
      <c r="X29" s="135" t="str">
        <f>IF('③入力シート'!K5="","",'③入力シート'!K5)</f>
        <v/>
      </c>
      <c r="Y29" s="137"/>
      <c r="Z29" s="137"/>
      <c r="AA29" s="137"/>
      <c r="AB29" s="139"/>
      <c r="AC29" s="91" t="str">
        <f>IF('③入力シート'!L5="","",'③入力シート'!L5)</f>
        <v/>
      </c>
      <c r="AD29" s="101"/>
      <c r="AE29" s="105"/>
    </row>
    <row r="30" spans="1:31" ht="21" customHeight="1">
      <c r="A30" s="91" t="str">
        <f>IF('③入力シート'!A6="","",'③入力シート'!A6)</f>
        <v/>
      </c>
      <c r="B30" s="101"/>
      <c r="C30" s="105"/>
      <c r="D30" s="106" t="str">
        <f>IF('③入力シート'!B6="","",'③入力シート'!B6)</f>
        <v/>
      </c>
      <c r="E30" s="108"/>
      <c r="F30" s="108"/>
      <c r="G30" s="112"/>
      <c r="H30" s="91" t="str">
        <f>IF('③入力シート'!C6="","",'③入力シート'!C6)</f>
        <v/>
      </c>
      <c r="I30" s="105"/>
      <c r="J30" s="91" t="str">
        <f>IF('③入力シート'!F6="","",'③入力シート'!Q6)</f>
        <v/>
      </c>
      <c r="K30" s="101"/>
      <c r="L30" s="101"/>
      <c r="M30" s="105"/>
      <c r="N30" s="120" t="str">
        <f>IF('③入力シート'!H6="","",'③入力シート'!R6)</f>
        <v/>
      </c>
      <c r="O30" s="122"/>
      <c r="P30" s="124"/>
      <c r="Q30" s="120" t="str">
        <f>IF('③入力シート'!I6="","",'③入力シート'!S6)</f>
        <v/>
      </c>
      <c r="R30" s="122"/>
      <c r="S30" s="124"/>
      <c r="T30" s="91" t="str">
        <f>IF('③入力シート'!J6="","",'③入力シート'!J6)</f>
        <v/>
      </c>
      <c r="U30" s="101"/>
      <c r="V30" s="101"/>
      <c r="W30" s="105"/>
      <c r="X30" s="135" t="str">
        <f>IF('③入力シート'!K6="","",'③入力シート'!K6)</f>
        <v/>
      </c>
      <c r="Y30" s="137"/>
      <c r="Z30" s="137"/>
      <c r="AA30" s="137"/>
      <c r="AB30" s="139"/>
      <c r="AC30" s="91" t="str">
        <f>IF('③入力シート'!L6="","",'③入力シート'!L6)</f>
        <v/>
      </c>
      <c r="AD30" s="101"/>
      <c r="AE30" s="105"/>
    </row>
    <row r="31" spans="1:31" ht="21" customHeight="1">
      <c r="A31" s="91" t="str">
        <f>IF('③入力シート'!A7="","",'③入力シート'!A7)</f>
        <v/>
      </c>
      <c r="B31" s="101"/>
      <c r="C31" s="105"/>
      <c r="D31" s="106" t="str">
        <f>IF('③入力シート'!B7="","",'③入力シート'!B7)</f>
        <v/>
      </c>
      <c r="E31" s="108"/>
      <c r="F31" s="108"/>
      <c r="G31" s="112"/>
      <c r="H31" s="91" t="str">
        <f>IF('③入力シート'!C7="","",'③入力シート'!C7)</f>
        <v/>
      </c>
      <c r="I31" s="105"/>
      <c r="J31" s="91" t="str">
        <f>IF('③入力シート'!F7="","",'③入力シート'!Q7)</f>
        <v/>
      </c>
      <c r="K31" s="101"/>
      <c r="L31" s="101"/>
      <c r="M31" s="105"/>
      <c r="N31" s="120" t="str">
        <f>IF('③入力シート'!H7="","",'③入力シート'!R7)</f>
        <v/>
      </c>
      <c r="O31" s="122"/>
      <c r="P31" s="124"/>
      <c r="Q31" s="120" t="str">
        <f>IF('③入力シート'!I7="","",'③入力シート'!S7)</f>
        <v/>
      </c>
      <c r="R31" s="122"/>
      <c r="S31" s="124"/>
      <c r="T31" s="91" t="str">
        <f>IF('③入力シート'!J7="","",'③入力シート'!J7)</f>
        <v/>
      </c>
      <c r="U31" s="101"/>
      <c r="V31" s="101"/>
      <c r="W31" s="105"/>
      <c r="X31" s="135" t="str">
        <f>IF('③入力シート'!K7="","",'③入力シート'!K7)</f>
        <v/>
      </c>
      <c r="Y31" s="137"/>
      <c r="Z31" s="137"/>
      <c r="AA31" s="137"/>
      <c r="AB31" s="139"/>
      <c r="AC31" s="91" t="str">
        <f>IF('③入力シート'!L7="","",'③入力シート'!L7)</f>
        <v/>
      </c>
      <c r="AD31" s="101"/>
      <c r="AE31" s="105"/>
    </row>
    <row r="32" spans="1:31" ht="21" customHeight="1">
      <c r="A32" s="91" t="str">
        <f>IF('③入力シート'!A8="","",'③入力シート'!A8)</f>
        <v/>
      </c>
      <c r="B32" s="101"/>
      <c r="C32" s="105"/>
      <c r="D32" s="106" t="str">
        <f>IF('③入力シート'!B8="","",'③入力シート'!B8)</f>
        <v/>
      </c>
      <c r="E32" s="108"/>
      <c r="F32" s="108"/>
      <c r="G32" s="112"/>
      <c r="H32" s="91" t="str">
        <f>IF('③入力シート'!C8="","",'③入力シート'!C8)</f>
        <v/>
      </c>
      <c r="I32" s="105"/>
      <c r="J32" s="91" t="str">
        <f>IF('③入力シート'!F8="","",'③入力シート'!Q8)</f>
        <v/>
      </c>
      <c r="K32" s="101"/>
      <c r="L32" s="101"/>
      <c r="M32" s="105"/>
      <c r="N32" s="120" t="str">
        <f>IF('③入力シート'!H8="","",'③入力シート'!R8)</f>
        <v/>
      </c>
      <c r="O32" s="122"/>
      <c r="P32" s="124"/>
      <c r="Q32" s="120" t="str">
        <f>IF('③入力シート'!I8="","",'③入力シート'!S8)</f>
        <v/>
      </c>
      <c r="R32" s="122"/>
      <c r="S32" s="124"/>
      <c r="T32" s="91" t="str">
        <f>IF('③入力シート'!J8="","",'③入力シート'!J8)</f>
        <v/>
      </c>
      <c r="U32" s="101"/>
      <c r="V32" s="101"/>
      <c r="W32" s="105"/>
      <c r="X32" s="135" t="str">
        <f>IF('③入力シート'!K8="","",'③入力シート'!K8)</f>
        <v/>
      </c>
      <c r="Y32" s="137"/>
      <c r="Z32" s="137"/>
      <c r="AA32" s="137"/>
      <c r="AB32" s="139"/>
      <c r="AC32" s="91" t="str">
        <f>IF('③入力シート'!L8="","",'③入力シート'!L8)</f>
        <v/>
      </c>
      <c r="AD32" s="101"/>
      <c r="AE32" s="105"/>
    </row>
    <row r="33" spans="1:31" ht="21" customHeight="1">
      <c r="A33" s="91" t="str">
        <f>IF('③入力シート'!A9="","",'③入力シート'!A9)</f>
        <v/>
      </c>
      <c r="B33" s="101"/>
      <c r="C33" s="105"/>
      <c r="D33" s="106" t="str">
        <f>IF('③入力シート'!B9="","",'③入力シート'!B9)</f>
        <v/>
      </c>
      <c r="E33" s="108"/>
      <c r="F33" s="108"/>
      <c r="G33" s="112"/>
      <c r="H33" s="91" t="str">
        <f>IF('③入力シート'!C9="","",'③入力シート'!C9)</f>
        <v/>
      </c>
      <c r="I33" s="105"/>
      <c r="J33" s="91" t="str">
        <f>IF('③入力シート'!F9="","",'③入力シート'!Q9)</f>
        <v/>
      </c>
      <c r="K33" s="101"/>
      <c r="L33" s="101"/>
      <c r="M33" s="105"/>
      <c r="N33" s="120" t="str">
        <f>IF('③入力シート'!H9="","",'③入力シート'!R9)</f>
        <v/>
      </c>
      <c r="O33" s="122"/>
      <c r="P33" s="124"/>
      <c r="Q33" s="120" t="str">
        <f>IF('③入力シート'!I9="","",'③入力シート'!S9)</f>
        <v/>
      </c>
      <c r="R33" s="122"/>
      <c r="S33" s="124"/>
      <c r="T33" s="91" t="str">
        <f>IF('③入力シート'!J9="","",'③入力シート'!J9)</f>
        <v/>
      </c>
      <c r="U33" s="101"/>
      <c r="V33" s="101"/>
      <c r="W33" s="105"/>
      <c r="X33" s="135" t="str">
        <f>IF('③入力シート'!K9="","",'③入力シート'!K9)</f>
        <v/>
      </c>
      <c r="Y33" s="137"/>
      <c r="Z33" s="137"/>
      <c r="AA33" s="137"/>
      <c r="AB33" s="139"/>
      <c r="AC33" s="91" t="str">
        <f>IF('③入力シート'!L9="","",'③入力シート'!L9)</f>
        <v/>
      </c>
      <c r="AD33" s="101"/>
      <c r="AE33" s="105"/>
    </row>
    <row r="34" spans="1:31" ht="21" customHeight="1">
      <c r="A34" s="91" t="str">
        <f>IF('③入力シート'!A10="","",'③入力シート'!A10)</f>
        <v/>
      </c>
      <c r="B34" s="101"/>
      <c r="C34" s="105"/>
      <c r="D34" s="106" t="str">
        <f>IF('③入力シート'!B10="","",'③入力シート'!B10)</f>
        <v/>
      </c>
      <c r="E34" s="108"/>
      <c r="F34" s="108"/>
      <c r="G34" s="112"/>
      <c r="H34" s="91" t="str">
        <f>IF('③入力シート'!C10="","",'③入力シート'!C10)</f>
        <v/>
      </c>
      <c r="I34" s="105"/>
      <c r="J34" s="91" t="str">
        <f>IF('③入力シート'!F10="","",'③入力シート'!Q10)</f>
        <v/>
      </c>
      <c r="K34" s="101"/>
      <c r="L34" s="101"/>
      <c r="M34" s="105"/>
      <c r="N34" s="120" t="str">
        <f>IF('③入力シート'!H10="","",'③入力シート'!R10)</f>
        <v/>
      </c>
      <c r="O34" s="122"/>
      <c r="P34" s="124"/>
      <c r="Q34" s="120" t="str">
        <f>IF('③入力シート'!I10="","",'③入力シート'!S10)</f>
        <v/>
      </c>
      <c r="R34" s="122"/>
      <c r="S34" s="124"/>
      <c r="T34" s="91" t="str">
        <f>IF('③入力シート'!J10="","",'③入力シート'!J10)</f>
        <v/>
      </c>
      <c r="U34" s="101"/>
      <c r="V34" s="101"/>
      <c r="W34" s="105"/>
      <c r="X34" s="135" t="str">
        <f>IF('③入力シート'!K10="","",'③入力シート'!K10)</f>
        <v/>
      </c>
      <c r="Y34" s="137"/>
      <c r="Z34" s="137"/>
      <c r="AA34" s="137"/>
      <c r="AB34" s="139"/>
      <c r="AC34" s="91" t="str">
        <f>IF('③入力シート'!L10="","",'③入力シート'!L10)</f>
        <v/>
      </c>
      <c r="AD34" s="101"/>
      <c r="AE34" s="105"/>
    </row>
    <row r="35" spans="1:31" ht="21" customHeight="1">
      <c r="A35" s="91" t="str">
        <f>IF('③入力シート'!A11="","",'③入力シート'!A11)</f>
        <v/>
      </c>
      <c r="B35" s="101"/>
      <c r="C35" s="105"/>
      <c r="D35" s="106" t="str">
        <f>IF('③入力シート'!B11="","",'③入力シート'!B11)</f>
        <v/>
      </c>
      <c r="E35" s="108"/>
      <c r="F35" s="108"/>
      <c r="G35" s="112"/>
      <c r="H35" s="91" t="str">
        <f>IF('③入力シート'!C11="","",'③入力シート'!C11)</f>
        <v/>
      </c>
      <c r="I35" s="105"/>
      <c r="J35" s="91" t="str">
        <f>IF('③入力シート'!F11="","",'③入力シート'!Q11)</f>
        <v/>
      </c>
      <c r="K35" s="101"/>
      <c r="L35" s="101"/>
      <c r="M35" s="105"/>
      <c r="N35" s="120" t="str">
        <f>IF('③入力シート'!H11="","",'③入力シート'!R11)</f>
        <v/>
      </c>
      <c r="O35" s="122"/>
      <c r="P35" s="124"/>
      <c r="Q35" s="120" t="str">
        <f>IF('③入力シート'!I11="","",'③入力シート'!S11)</f>
        <v/>
      </c>
      <c r="R35" s="122"/>
      <c r="S35" s="124"/>
      <c r="T35" s="91" t="str">
        <f>IF('③入力シート'!J11="","",'③入力シート'!J11)</f>
        <v/>
      </c>
      <c r="U35" s="101"/>
      <c r="V35" s="101"/>
      <c r="W35" s="105"/>
      <c r="X35" s="135" t="str">
        <f>IF('③入力シート'!K11="","",'③入力シート'!K11)</f>
        <v/>
      </c>
      <c r="Y35" s="137"/>
      <c r="Z35" s="137"/>
      <c r="AA35" s="137"/>
      <c r="AB35" s="139"/>
      <c r="AC35" s="91" t="str">
        <f>IF('③入力シート'!L11="","",'③入力シート'!L11)</f>
        <v/>
      </c>
      <c r="AD35" s="101"/>
      <c r="AE35" s="105"/>
    </row>
    <row r="36" spans="1:31" ht="21" customHeight="1">
      <c r="A36" s="91" t="str">
        <f>IF('③入力シート'!A12="","",'③入力シート'!A12)</f>
        <v/>
      </c>
      <c r="B36" s="101"/>
      <c r="C36" s="105"/>
      <c r="D36" s="106" t="str">
        <f>IF('③入力シート'!B12="","",'③入力シート'!B12)</f>
        <v/>
      </c>
      <c r="E36" s="108"/>
      <c r="F36" s="108"/>
      <c r="G36" s="112"/>
      <c r="H36" s="91" t="str">
        <f>IF('③入力シート'!C12="","",'③入力シート'!C12)</f>
        <v/>
      </c>
      <c r="I36" s="105"/>
      <c r="J36" s="91" t="str">
        <f>IF('③入力シート'!F12="","",'③入力シート'!Q12)</f>
        <v/>
      </c>
      <c r="K36" s="101"/>
      <c r="L36" s="101"/>
      <c r="M36" s="105"/>
      <c r="N36" s="120" t="str">
        <f>IF('③入力シート'!H12="","",'③入力シート'!R12)</f>
        <v/>
      </c>
      <c r="O36" s="122"/>
      <c r="P36" s="124"/>
      <c r="Q36" s="120" t="str">
        <f>IF('③入力シート'!I12="","",'③入力シート'!S12)</f>
        <v/>
      </c>
      <c r="R36" s="122"/>
      <c r="S36" s="124"/>
      <c r="T36" s="91" t="str">
        <f>IF('③入力シート'!J12="","",'③入力シート'!J12)</f>
        <v/>
      </c>
      <c r="U36" s="101"/>
      <c r="V36" s="101"/>
      <c r="W36" s="105"/>
      <c r="X36" s="135" t="str">
        <f>IF('③入力シート'!K12="","",'③入力シート'!K12)</f>
        <v/>
      </c>
      <c r="Y36" s="137"/>
      <c r="Z36" s="137"/>
      <c r="AA36" s="137"/>
      <c r="AB36" s="139"/>
      <c r="AC36" s="91" t="str">
        <f>IF('③入力シート'!L12="","",'③入力シート'!L12)</f>
        <v/>
      </c>
      <c r="AD36" s="101"/>
      <c r="AE36" s="105"/>
    </row>
    <row r="37" spans="1:31" ht="21" customHeight="1">
      <c r="A37" s="91" t="str">
        <f>IF('③入力シート'!A13="","",'③入力シート'!A13)</f>
        <v/>
      </c>
      <c r="B37" s="101"/>
      <c r="C37" s="105"/>
      <c r="D37" s="106" t="str">
        <f>IF('③入力シート'!B13="","",'③入力シート'!B13)</f>
        <v/>
      </c>
      <c r="E37" s="108"/>
      <c r="F37" s="108"/>
      <c r="G37" s="112"/>
      <c r="H37" s="91" t="str">
        <f>IF('③入力シート'!C13="","",'③入力シート'!C13)</f>
        <v/>
      </c>
      <c r="I37" s="105"/>
      <c r="J37" s="91" t="str">
        <f>IF('③入力シート'!F13="","",'③入力シート'!Q13)</f>
        <v/>
      </c>
      <c r="K37" s="101"/>
      <c r="L37" s="101"/>
      <c r="M37" s="105"/>
      <c r="N37" s="120" t="str">
        <f>IF('③入力シート'!H13="","",'③入力シート'!R13)</f>
        <v/>
      </c>
      <c r="O37" s="122"/>
      <c r="P37" s="124"/>
      <c r="Q37" s="120" t="str">
        <f>IF('③入力シート'!I13="","",'③入力シート'!S13)</f>
        <v/>
      </c>
      <c r="R37" s="122"/>
      <c r="S37" s="124"/>
      <c r="T37" s="91" t="str">
        <f>IF('③入力シート'!J13="","",'③入力シート'!J13)</f>
        <v/>
      </c>
      <c r="U37" s="101"/>
      <c r="V37" s="101"/>
      <c r="W37" s="105"/>
      <c r="X37" s="135" t="str">
        <f>IF('③入力シート'!K13="","",'③入力シート'!K13)</f>
        <v/>
      </c>
      <c r="Y37" s="137"/>
      <c r="Z37" s="137"/>
      <c r="AA37" s="137"/>
      <c r="AB37" s="139"/>
      <c r="AC37" s="91" t="str">
        <f>IF('③入力シート'!L13="","",'③入力シート'!L13)</f>
        <v/>
      </c>
      <c r="AD37" s="101"/>
      <c r="AE37" s="105"/>
    </row>
    <row r="38" spans="1:31" ht="21" customHeight="1">
      <c r="A38" s="91" t="str">
        <f>IF('③入力シート'!A14="","",'③入力シート'!A14)</f>
        <v/>
      </c>
      <c r="B38" s="101"/>
      <c r="C38" s="105"/>
      <c r="D38" s="106" t="str">
        <f>IF('③入力シート'!B14="","",'③入力シート'!B14)</f>
        <v/>
      </c>
      <c r="E38" s="108"/>
      <c r="F38" s="108"/>
      <c r="G38" s="112"/>
      <c r="H38" s="91" t="str">
        <f>IF('③入力シート'!C14="","",'③入力シート'!C14)</f>
        <v/>
      </c>
      <c r="I38" s="105"/>
      <c r="J38" s="91" t="str">
        <f>IF('③入力シート'!F14="","",'③入力シート'!Q14)</f>
        <v/>
      </c>
      <c r="K38" s="101"/>
      <c r="L38" s="101"/>
      <c r="M38" s="105"/>
      <c r="N38" s="120" t="str">
        <f>IF('③入力シート'!H14="","",'③入力シート'!R14)</f>
        <v/>
      </c>
      <c r="O38" s="122"/>
      <c r="P38" s="124"/>
      <c r="Q38" s="120" t="str">
        <f>IF('③入力シート'!I14="","",'③入力シート'!S14)</f>
        <v/>
      </c>
      <c r="R38" s="122"/>
      <c r="S38" s="124"/>
      <c r="T38" s="91" t="str">
        <f>IF('③入力シート'!J14="","",'③入力シート'!J14)</f>
        <v/>
      </c>
      <c r="U38" s="101"/>
      <c r="V38" s="101"/>
      <c r="W38" s="105"/>
      <c r="X38" s="135" t="str">
        <f>IF('③入力シート'!K14="","",'③入力シート'!K14)</f>
        <v/>
      </c>
      <c r="Y38" s="137"/>
      <c r="Z38" s="137"/>
      <c r="AA38" s="137"/>
      <c r="AB38" s="139"/>
      <c r="AC38" s="91" t="str">
        <f>IF('③入力シート'!L14="","",'③入力シート'!L14)</f>
        <v/>
      </c>
      <c r="AD38" s="101"/>
      <c r="AE38" s="105"/>
    </row>
    <row r="39" spans="1:31" ht="21" customHeight="1">
      <c r="A39" s="91" t="str">
        <f>IF('③入力シート'!A15="","",'③入力シート'!A15)</f>
        <v/>
      </c>
      <c r="B39" s="101"/>
      <c r="C39" s="105"/>
      <c r="D39" s="106" t="str">
        <f>IF('③入力シート'!B15="","",'③入力シート'!B15)</f>
        <v/>
      </c>
      <c r="E39" s="108"/>
      <c r="F39" s="108"/>
      <c r="G39" s="112"/>
      <c r="H39" s="91" t="str">
        <f>IF('③入力シート'!C15="","",'③入力シート'!C15)</f>
        <v/>
      </c>
      <c r="I39" s="105"/>
      <c r="J39" s="91" t="str">
        <f>IF('③入力シート'!F15="","",'③入力シート'!Q15)</f>
        <v/>
      </c>
      <c r="K39" s="101"/>
      <c r="L39" s="101"/>
      <c r="M39" s="105"/>
      <c r="N39" s="120" t="str">
        <f>IF('③入力シート'!H15="","",'③入力シート'!R15)</f>
        <v/>
      </c>
      <c r="O39" s="122"/>
      <c r="P39" s="124"/>
      <c r="Q39" s="120" t="str">
        <f>IF('③入力シート'!I15="","",'③入力シート'!S15)</f>
        <v/>
      </c>
      <c r="R39" s="122"/>
      <c r="S39" s="124"/>
      <c r="T39" s="91" t="str">
        <f>IF('③入力シート'!J15="","",'③入力シート'!J15)</f>
        <v/>
      </c>
      <c r="U39" s="101"/>
      <c r="V39" s="101"/>
      <c r="W39" s="105"/>
      <c r="X39" s="135" t="str">
        <f>IF('③入力シート'!K15="","",'③入力シート'!K15)</f>
        <v/>
      </c>
      <c r="Y39" s="137"/>
      <c r="Z39" s="137"/>
      <c r="AA39" s="137"/>
      <c r="AB39" s="139"/>
      <c r="AC39" s="91" t="str">
        <f>IF('③入力シート'!L15="","",'③入力シート'!L15)</f>
        <v/>
      </c>
      <c r="AD39" s="101"/>
      <c r="AE39" s="105"/>
    </row>
    <row r="40" spans="1:31" ht="21" customHeight="1">
      <c r="A40" s="91" t="str">
        <f>IF('③入力シート'!A16="","",'③入力シート'!A16)</f>
        <v/>
      </c>
      <c r="B40" s="101"/>
      <c r="C40" s="105"/>
      <c r="D40" s="106" t="str">
        <f>IF('③入力シート'!B16="","",'③入力シート'!B16)</f>
        <v/>
      </c>
      <c r="E40" s="108"/>
      <c r="F40" s="108"/>
      <c r="G40" s="112"/>
      <c r="H40" s="91" t="str">
        <f>IF('③入力シート'!C16="","",'③入力シート'!C16)</f>
        <v/>
      </c>
      <c r="I40" s="105"/>
      <c r="J40" s="91" t="str">
        <f>IF('③入力シート'!F16="","",'③入力シート'!Q16)</f>
        <v/>
      </c>
      <c r="K40" s="101"/>
      <c r="L40" s="101"/>
      <c r="M40" s="105"/>
      <c r="N40" s="120" t="str">
        <f>IF('③入力シート'!H16="","",'③入力シート'!R16)</f>
        <v/>
      </c>
      <c r="O40" s="122"/>
      <c r="P40" s="124"/>
      <c r="Q40" s="120" t="str">
        <f>IF('③入力シート'!I16="","",'③入力シート'!S16)</f>
        <v/>
      </c>
      <c r="R40" s="122"/>
      <c r="S40" s="124"/>
      <c r="T40" s="91" t="str">
        <f>IF('③入力シート'!J16="","",'③入力シート'!J16)</f>
        <v/>
      </c>
      <c r="U40" s="101"/>
      <c r="V40" s="101"/>
      <c r="W40" s="105"/>
      <c r="X40" s="135" t="str">
        <f>IF('③入力シート'!K16="","",'③入力シート'!K16)</f>
        <v/>
      </c>
      <c r="Y40" s="137"/>
      <c r="Z40" s="137"/>
      <c r="AA40" s="137"/>
      <c r="AB40" s="139"/>
      <c r="AC40" s="91" t="str">
        <f>IF('③入力シート'!L16="","",'③入力シート'!L16)</f>
        <v/>
      </c>
      <c r="AD40" s="101"/>
      <c r="AE40" s="105"/>
    </row>
    <row r="41" spans="1:31" ht="21" customHeight="1">
      <c r="A41" s="91" t="str">
        <f>IF('③入力シート'!A17="","",'③入力シート'!A17)</f>
        <v/>
      </c>
      <c r="B41" s="101"/>
      <c r="C41" s="105"/>
      <c r="D41" s="106" t="str">
        <f>IF('③入力シート'!B17="","",'③入力シート'!B17)</f>
        <v/>
      </c>
      <c r="E41" s="108"/>
      <c r="F41" s="108"/>
      <c r="G41" s="112"/>
      <c r="H41" s="91" t="str">
        <f>IF('③入力シート'!C17="","",'③入力シート'!C17)</f>
        <v/>
      </c>
      <c r="I41" s="105"/>
      <c r="J41" s="91" t="str">
        <f>IF('③入力シート'!F17="","",'③入力シート'!Q17)</f>
        <v/>
      </c>
      <c r="K41" s="101"/>
      <c r="L41" s="101"/>
      <c r="M41" s="105"/>
      <c r="N41" s="120" t="str">
        <f>IF('③入力シート'!H17="","",'③入力シート'!R17)</f>
        <v/>
      </c>
      <c r="O41" s="122"/>
      <c r="P41" s="124"/>
      <c r="Q41" s="120" t="str">
        <f>IF('③入力シート'!I17="","",'③入力シート'!S17)</f>
        <v/>
      </c>
      <c r="R41" s="122"/>
      <c r="S41" s="124"/>
      <c r="T41" s="91" t="str">
        <f>IF('③入力シート'!J17="","",'③入力シート'!J17)</f>
        <v/>
      </c>
      <c r="U41" s="101"/>
      <c r="V41" s="101"/>
      <c r="W41" s="105"/>
      <c r="X41" s="135" t="str">
        <f>IF('③入力シート'!K17="","",'③入力シート'!K17)</f>
        <v/>
      </c>
      <c r="Y41" s="137"/>
      <c r="Z41" s="137"/>
      <c r="AA41" s="137"/>
      <c r="AB41" s="139"/>
      <c r="AC41" s="91" t="str">
        <f>IF('③入力シート'!L17="","",'③入力シート'!L17)</f>
        <v/>
      </c>
      <c r="AD41" s="101"/>
      <c r="AE41" s="105"/>
    </row>
    <row r="42" spans="1:31" ht="21" customHeight="1">
      <c r="A42" s="91" t="str">
        <f>IF('③入力シート'!A18="","",'③入力シート'!A18)</f>
        <v/>
      </c>
      <c r="B42" s="101"/>
      <c r="C42" s="105"/>
      <c r="D42" s="106" t="str">
        <f>IF('③入力シート'!B18="","",'③入力シート'!B18)</f>
        <v/>
      </c>
      <c r="E42" s="108"/>
      <c r="F42" s="108"/>
      <c r="G42" s="112"/>
      <c r="H42" s="91" t="str">
        <f>IF('③入力シート'!C18="","",'③入力シート'!C18)</f>
        <v/>
      </c>
      <c r="I42" s="105"/>
      <c r="J42" s="91" t="str">
        <f>IF('③入力シート'!F18="","",'③入力シート'!Q18)</f>
        <v/>
      </c>
      <c r="K42" s="101"/>
      <c r="L42" s="101"/>
      <c r="M42" s="105"/>
      <c r="N42" s="120" t="str">
        <f>IF('③入力シート'!H18="","",'③入力シート'!R18)</f>
        <v/>
      </c>
      <c r="O42" s="122"/>
      <c r="P42" s="124"/>
      <c r="Q42" s="120" t="str">
        <f>IF('③入力シート'!I18="","",'③入力シート'!S18)</f>
        <v/>
      </c>
      <c r="R42" s="122"/>
      <c r="S42" s="124"/>
      <c r="T42" s="91" t="str">
        <f>IF('③入力シート'!J18="","",'③入力シート'!J18)</f>
        <v/>
      </c>
      <c r="U42" s="101"/>
      <c r="V42" s="101"/>
      <c r="W42" s="105"/>
      <c r="X42" s="135" t="str">
        <f>IF('③入力シート'!K18="","",'③入力シート'!K18)</f>
        <v/>
      </c>
      <c r="Y42" s="137"/>
      <c r="Z42" s="137"/>
      <c r="AA42" s="137"/>
      <c r="AB42" s="139"/>
      <c r="AC42" s="91" t="str">
        <f>IF('③入力シート'!L18="","",'③入力シート'!L18)</f>
        <v/>
      </c>
      <c r="AD42" s="101"/>
      <c r="AE42" s="105"/>
    </row>
    <row r="43" spans="1:31" ht="21" customHeight="1">
      <c r="A43" s="91" t="str">
        <f>IF('③入力シート'!A19="","",'③入力シート'!A19)</f>
        <v/>
      </c>
      <c r="B43" s="101"/>
      <c r="C43" s="105"/>
      <c r="D43" s="106" t="str">
        <f>IF('③入力シート'!B19="","",'③入力シート'!B19)</f>
        <v/>
      </c>
      <c r="E43" s="108"/>
      <c r="F43" s="108"/>
      <c r="G43" s="112"/>
      <c r="H43" s="91" t="str">
        <f>IF('③入力シート'!C19="","",'③入力シート'!C19)</f>
        <v/>
      </c>
      <c r="I43" s="105"/>
      <c r="J43" s="91" t="str">
        <f>IF('③入力シート'!F19="","",'③入力シート'!Q19)</f>
        <v/>
      </c>
      <c r="K43" s="101"/>
      <c r="L43" s="101"/>
      <c r="M43" s="105"/>
      <c r="N43" s="120" t="str">
        <f>IF('③入力シート'!H19="","",'③入力シート'!R19)</f>
        <v/>
      </c>
      <c r="O43" s="122"/>
      <c r="P43" s="124"/>
      <c r="Q43" s="120" t="str">
        <f>IF('③入力シート'!I19="","",'③入力シート'!S19)</f>
        <v/>
      </c>
      <c r="R43" s="122"/>
      <c r="S43" s="124"/>
      <c r="T43" s="91" t="str">
        <f>IF('③入力シート'!J19="","",'③入力シート'!J19)</f>
        <v/>
      </c>
      <c r="U43" s="101"/>
      <c r="V43" s="101"/>
      <c r="W43" s="105"/>
      <c r="X43" s="135" t="str">
        <f>IF('③入力シート'!K19="","",'③入力シート'!K19)</f>
        <v/>
      </c>
      <c r="Y43" s="137"/>
      <c r="Z43" s="137"/>
      <c r="AA43" s="137"/>
      <c r="AB43" s="139"/>
      <c r="AC43" s="91" t="str">
        <f>IF('③入力シート'!L19="","",'③入力シート'!L19)</f>
        <v/>
      </c>
      <c r="AD43" s="101"/>
      <c r="AE43" s="105"/>
    </row>
    <row r="44" spans="1:31" ht="21" customHeight="1">
      <c r="A44" s="91" t="str">
        <f>IF('③入力シート'!A20="","",'③入力シート'!A20)</f>
        <v/>
      </c>
      <c r="B44" s="101"/>
      <c r="C44" s="105"/>
      <c r="D44" s="106" t="str">
        <f>IF('③入力シート'!B20="","",'③入力シート'!B20)</f>
        <v/>
      </c>
      <c r="E44" s="108"/>
      <c r="F44" s="108"/>
      <c r="G44" s="112"/>
      <c r="H44" s="91" t="str">
        <f>IF('③入力シート'!C20="","",'③入力シート'!C20)</f>
        <v/>
      </c>
      <c r="I44" s="105"/>
      <c r="J44" s="91" t="str">
        <f>IF('③入力シート'!F20="","",'③入力シート'!Q20)</f>
        <v/>
      </c>
      <c r="K44" s="101"/>
      <c r="L44" s="101"/>
      <c r="M44" s="105"/>
      <c r="N44" s="120" t="str">
        <f>IF('③入力シート'!H20="","",'③入力シート'!R20)</f>
        <v/>
      </c>
      <c r="O44" s="122"/>
      <c r="P44" s="124"/>
      <c r="Q44" s="120" t="str">
        <f>IF('③入力シート'!I20="","",'③入力シート'!S20)</f>
        <v/>
      </c>
      <c r="R44" s="122"/>
      <c r="S44" s="124"/>
      <c r="T44" s="91" t="str">
        <f>IF('③入力シート'!J20="","",'③入力シート'!J20)</f>
        <v/>
      </c>
      <c r="U44" s="101"/>
      <c r="V44" s="101"/>
      <c r="W44" s="105"/>
      <c r="X44" s="135" t="str">
        <f>IF('③入力シート'!K20="","",'③入力シート'!K20)</f>
        <v/>
      </c>
      <c r="Y44" s="137"/>
      <c r="Z44" s="137"/>
      <c r="AA44" s="137"/>
      <c r="AB44" s="139"/>
      <c r="AC44" s="91" t="str">
        <f>IF('③入力シート'!L20="","",'③入力シート'!L20)</f>
        <v/>
      </c>
      <c r="AD44" s="101"/>
      <c r="AE44" s="105"/>
    </row>
    <row r="45" spans="1:31" ht="21" customHeight="1">
      <c r="A45" s="91" t="str">
        <f>IF('③入力シート'!A21="","",'③入力シート'!A21)</f>
        <v/>
      </c>
      <c r="B45" s="101"/>
      <c r="C45" s="105"/>
      <c r="D45" s="106" t="str">
        <f>IF('③入力シート'!B21="","",'③入力シート'!B21)</f>
        <v/>
      </c>
      <c r="E45" s="108"/>
      <c r="F45" s="108"/>
      <c r="G45" s="112"/>
      <c r="H45" s="91" t="str">
        <f>IF('③入力シート'!C21="","",'③入力シート'!C21)</f>
        <v/>
      </c>
      <c r="I45" s="105"/>
      <c r="J45" s="91" t="str">
        <f>IF('③入力シート'!F21="","",'③入力シート'!Q21)</f>
        <v/>
      </c>
      <c r="K45" s="101"/>
      <c r="L45" s="101"/>
      <c r="M45" s="105"/>
      <c r="N45" s="120" t="str">
        <f>IF('③入力シート'!H21="","",'③入力シート'!R21)</f>
        <v/>
      </c>
      <c r="O45" s="122"/>
      <c r="P45" s="124"/>
      <c r="Q45" s="120" t="str">
        <f>IF('③入力シート'!I21="","",'③入力シート'!S21)</f>
        <v/>
      </c>
      <c r="R45" s="122"/>
      <c r="S45" s="124"/>
      <c r="T45" s="91" t="str">
        <f>IF('③入力シート'!J21="","",'③入力シート'!J21)</f>
        <v/>
      </c>
      <c r="U45" s="101"/>
      <c r="V45" s="101"/>
      <c r="W45" s="105"/>
      <c r="X45" s="135" t="str">
        <f>IF('③入力シート'!K21="","",'③入力シート'!K21)</f>
        <v/>
      </c>
      <c r="Y45" s="137"/>
      <c r="Z45" s="137"/>
      <c r="AA45" s="137"/>
      <c r="AB45" s="139"/>
      <c r="AC45" s="91" t="str">
        <f>IF('③入力シート'!L21="","",'③入力シート'!L21)</f>
        <v/>
      </c>
      <c r="AD45" s="101"/>
      <c r="AE45" s="105"/>
    </row>
    <row r="46" spans="1:31" ht="21" customHeight="1">
      <c r="A46" s="91" t="str">
        <f>IF('③入力シート'!A22="","",'③入力シート'!A22)</f>
        <v/>
      </c>
      <c r="B46" s="101"/>
      <c r="C46" s="105"/>
      <c r="D46" s="106" t="str">
        <f>IF('③入力シート'!B22="","",'③入力シート'!B22)</f>
        <v/>
      </c>
      <c r="E46" s="108"/>
      <c r="F46" s="108"/>
      <c r="G46" s="112"/>
      <c r="H46" s="91" t="str">
        <f>IF('③入力シート'!C22="","",'③入力シート'!C22)</f>
        <v/>
      </c>
      <c r="I46" s="105"/>
      <c r="J46" s="91" t="str">
        <f>IF('③入力シート'!F22="","",'③入力シート'!Q22)</f>
        <v/>
      </c>
      <c r="K46" s="101"/>
      <c r="L46" s="101"/>
      <c r="M46" s="105"/>
      <c r="N46" s="120" t="str">
        <f>IF('③入力シート'!H22="","",'③入力シート'!R22)</f>
        <v/>
      </c>
      <c r="O46" s="122"/>
      <c r="P46" s="124"/>
      <c r="Q46" s="120" t="str">
        <f>IF('③入力シート'!I22="","",'③入力シート'!S22)</f>
        <v/>
      </c>
      <c r="R46" s="122"/>
      <c r="S46" s="124"/>
      <c r="T46" s="91" t="str">
        <f>IF('③入力シート'!J22="","",'③入力シート'!J22)</f>
        <v/>
      </c>
      <c r="U46" s="101"/>
      <c r="V46" s="101"/>
      <c r="W46" s="105"/>
      <c r="X46" s="135" t="str">
        <f>IF('③入力シート'!K22="","",'③入力シート'!K22)</f>
        <v/>
      </c>
      <c r="Y46" s="137"/>
      <c r="Z46" s="137"/>
      <c r="AA46" s="137"/>
      <c r="AB46" s="139"/>
      <c r="AC46" s="91" t="str">
        <f>IF('③入力シート'!L22="","",'③入力シート'!L22)</f>
        <v/>
      </c>
      <c r="AD46" s="101"/>
      <c r="AE46" s="105"/>
    </row>
    <row r="47" spans="1:31" ht="21" customHeight="1">
      <c r="A47" s="91" t="str">
        <f>IF('③入力シート'!A23="","",'③入力シート'!A23)</f>
        <v/>
      </c>
      <c r="B47" s="101"/>
      <c r="C47" s="105"/>
      <c r="D47" s="106" t="str">
        <f>IF('③入力シート'!B23="","",'③入力シート'!B23)</f>
        <v/>
      </c>
      <c r="E47" s="108"/>
      <c r="F47" s="108"/>
      <c r="G47" s="112"/>
      <c r="H47" s="91" t="str">
        <f>IF('③入力シート'!C23="","",'③入力シート'!C23)</f>
        <v/>
      </c>
      <c r="I47" s="105"/>
      <c r="J47" s="91" t="str">
        <f>IF('③入力シート'!F23="","",'③入力シート'!Q23)</f>
        <v/>
      </c>
      <c r="K47" s="101"/>
      <c r="L47" s="101"/>
      <c r="M47" s="105"/>
      <c r="N47" s="120" t="str">
        <f>IF('③入力シート'!H23="","",'③入力シート'!R23)</f>
        <v/>
      </c>
      <c r="O47" s="122"/>
      <c r="P47" s="124"/>
      <c r="Q47" s="120" t="str">
        <f>IF('③入力シート'!I23="","",'③入力シート'!S23)</f>
        <v/>
      </c>
      <c r="R47" s="122"/>
      <c r="S47" s="124"/>
      <c r="T47" s="91" t="str">
        <f>IF('③入力シート'!J23="","",'③入力シート'!J23)</f>
        <v/>
      </c>
      <c r="U47" s="101"/>
      <c r="V47" s="101"/>
      <c r="W47" s="105"/>
      <c r="X47" s="135" t="str">
        <f>IF('③入力シート'!K23="","",'③入力シート'!K23)</f>
        <v/>
      </c>
      <c r="Y47" s="137"/>
      <c r="Z47" s="137"/>
      <c r="AA47" s="137"/>
      <c r="AB47" s="139"/>
      <c r="AC47" s="91" t="str">
        <f>IF('③入力シート'!L23="","",'③入力シート'!L23)</f>
        <v/>
      </c>
      <c r="AD47" s="101"/>
      <c r="AE47" s="105"/>
    </row>
    <row r="48" spans="1:31" ht="21" customHeight="1">
      <c r="A48" s="91" t="str">
        <f>IF('③入力シート'!A24="","",'③入力シート'!A24)</f>
        <v/>
      </c>
      <c r="B48" s="101"/>
      <c r="C48" s="105"/>
      <c r="D48" s="106" t="str">
        <f>IF('③入力シート'!B24="","",'③入力シート'!B24)</f>
        <v/>
      </c>
      <c r="E48" s="108"/>
      <c r="F48" s="108"/>
      <c r="G48" s="112"/>
      <c r="H48" s="91" t="str">
        <f>IF('③入力シート'!C24="","",'③入力シート'!C24)</f>
        <v/>
      </c>
      <c r="I48" s="105"/>
      <c r="J48" s="91" t="str">
        <f>IF('③入力シート'!F24="","",'③入力シート'!Q24)</f>
        <v/>
      </c>
      <c r="K48" s="101"/>
      <c r="L48" s="101"/>
      <c r="M48" s="105"/>
      <c r="N48" s="120" t="str">
        <f>IF('③入力シート'!H24="","",'③入力シート'!R24)</f>
        <v/>
      </c>
      <c r="O48" s="122"/>
      <c r="P48" s="124"/>
      <c r="Q48" s="120" t="str">
        <f>IF('③入力シート'!I24="","",'③入力シート'!S24)</f>
        <v/>
      </c>
      <c r="R48" s="122"/>
      <c r="S48" s="124"/>
      <c r="T48" s="91" t="str">
        <f>IF('③入力シート'!J24="","",'③入力シート'!J24)</f>
        <v/>
      </c>
      <c r="U48" s="101"/>
      <c r="V48" s="101"/>
      <c r="W48" s="105"/>
      <c r="X48" s="135" t="str">
        <f>IF('③入力シート'!K24="","",'③入力シート'!K24)</f>
        <v/>
      </c>
      <c r="Y48" s="137"/>
      <c r="Z48" s="137"/>
      <c r="AA48" s="137"/>
      <c r="AB48" s="139"/>
      <c r="AC48" s="91" t="str">
        <f>IF('③入力シート'!L24="","",'③入力シート'!L24)</f>
        <v/>
      </c>
      <c r="AD48" s="101"/>
      <c r="AE48" s="105"/>
    </row>
    <row r="49" spans="1:31" ht="21" customHeight="1">
      <c r="A49" s="91" t="str">
        <f>IF('③入力シート'!A25="","",'③入力シート'!A25)</f>
        <v/>
      </c>
      <c r="B49" s="101"/>
      <c r="C49" s="105"/>
      <c r="D49" s="106" t="str">
        <f>IF('③入力シート'!B25="","",'③入力シート'!B25)</f>
        <v/>
      </c>
      <c r="E49" s="108"/>
      <c r="F49" s="108"/>
      <c r="G49" s="112"/>
      <c r="H49" s="91" t="str">
        <f>IF('③入力シート'!C25="","",'③入力シート'!C25)</f>
        <v/>
      </c>
      <c r="I49" s="105"/>
      <c r="J49" s="91" t="str">
        <f>IF('③入力シート'!F25="","",'③入力シート'!Q25)</f>
        <v/>
      </c>
      <c r="K49" s="101"/>
      <c r="L49" s="101"/>
      <c r="M49" s="105"/>
      <c r="N49" s="120" t="str">
        <f>IF('③入力シート'!H25="","",'③入力シート'!R25)</f>
        <v/>
      </c>
      <c r="O49" s="122"/>
      <c r="P49" s="124"/>
      <c r="Q49" s="120" t="str">
        <f>IF('③入力シート'!I25="","",'③入力シート'!S25)</f>
        <v/>
      </c>
      <c r="R49" s="122"/>
      <c r="S49" s="124"/>
      <c r="T49" s="91" t="str">
        <f>IF('③入力シート'!J25="","",'③入力シート'!J25)</f>
        <v/>
      </c>
      <c r="U49" s="101"/>
      <c r="V49" s="101"/>
      <c r="W49" s="105"/>
      <c r="X49" s="135" t="str">
        <f>IF('③入力シート'!K25="","",'③入力シート'!K25)</f>
        <v/>
      </c>
      <c r="Y49" s="137"/>
      <c r="Z49" s="137"/>
      <c r="AA49" s="137"/>
      <c r="AB49" s="139"/>
      <c r="AC49" s="91" t="str">
        <f>IF('③入力シート'!L25="","",'③入力シート'!L25)</f>
        <v/>
      </c>
      <c r="AD49" s="101"/>
      <c r="AE49" s="105"/>
    </row>
    <row r="50" spans="1:31" ht="21" customHeight="1">
      <c r="A50" s="91" t="str">
        <f>IF('③入力シート'!A26="","",'③入力シート'!A26)</f>
        <v/>
      </c>
      <c r="B50" s="101"/>
      <c r="C50" s="105"/>
      <c r="D50" s="106" t="str">
        <f>IF('③入力シート'!B26="","",'③入力シート'!B26)</f>
        <v/>
      </c>
      <c r="E50" s="108"/>
      <c r="F50" s="108"/>
      <c r="G50" s="112"/>
      <c r="H50" s="91" t="str">
        <f>IF('③入力シート'!C26="","",'③入力シート'!C26)</f>
        <v/>
      </c>
      <c r="I50" s="105"/>
      <c r="J50" s="91" t="str">
        <f>IF('③入力シート'!F26="","",'③入力シート'!Q26)</f>
        <v/>
      </c>
      <c r="K50" s="101"/>
      <c r="L50" s="101"/>
      <c r="M50" s="105"/>
      <c r="N50" s="120" t="str">
        <f>IF('③入力シート'!H26="","",'③入力シート'!R26)</f>
        <v/>
      </c>
      <c r="O50" s="122"/>
      <c r="P50" s="124"/>
      <c r="Q50" s="120" t="str">
        <f>IF('③入力シート'!I26="","",'③入力シート'!S26)</f>
        <v/>
      </c>
      <c r="R50" s="122"/>
      <c r="S50" s="124"/>
      <c r="T50" s="91" t="str">
        <f>IF('③入力シート'!J26="","",'③入力シート'!J26)</f>
        <v/>
      </c>
      <c r="U50" s="101"/>
      <c r="V50" s="101"/>
      <c r="W50" s="105"/>
      <c r="X50" s="135" t="str">
        <f>IF('③入力シート'!K26="","",'③入力シート'!K26)</f>
        <v/>
      </c>
      <c r="Y50" s="137"/>
      <c r="Z50" s="137"/>
      <c r="AA50" s="137"/>
      <c r="AB50" s="139"/>
      <c r="AC50" s="91" t="str">
        <f>IF('③入力シート'!L26="","",'③入力シート'!L26)</f>
        <v/>
      </c>
      <c r="AD50" s="101"/>
      <c r="AE50" s="105"/>
    </row>
    <row r="51" spans="1:31" ht="21" customHeight="1">
      <c r="A51" s="91" t="str">
        <f>IF('③入力シート'!A27="","",'③入力シート'!A27)</f>
        <v/>
      </c>
      <c r="B51" s="101"/>
      <c r="C51" s="105"/>
      <c r="D51" s="106" t="str">
        <f>IF('③入力シート'!B27="","",'③入力シート'!B27)</f>
        <v/>
      </c>
      <c r="E51" s="108"/>
      <c r="F51" s="108"/>
      <c r="G51" s="112"/>
      <c r="H51" s="91" t="str">
        <f>IF('③入力シート'!C27="","",'③入力シート'!C27)</f>
        <v/>
      </c>
      <c r="I51" s="105"/>
      <c r="J51" s="91" t="str">
        <f>IF('③入力シート'!F27="","",'③入力シート'!Q27)</f>
        <v/>
      </c>
      <c r="K51" s="101"/>
      <c r="L51" s="101"/>
      <c r="M51" s="105"/>
      <c r="N51" s="120" t="str">
        <f>IF('③入力シート'!H27="","",'③入力シート'!R27)</f>
        <v/>
      </c>
      <c r="O51" s="122"/>
      <c r="P51" s="124"/>
      <c r="Q51" s="120" t="str">
        <f>IF('③入力シート'!I27="","",'③入力シート'!S27)</f>
        <v/>
      </c>
      <c r="R51" s="122"/>
      <c r="S51" s="124"/>
      <c r="T51" s="91" t="str">
        <f>IF('③入力シート'!J27="","",'③入力シート'!J27)</f>
        <v/>
      </c>
      <c r="U51" s="101"/>
      <c r="V51" s="101"/>
      <c r="W51" s="105"/>
      <c r="X51" s="135" t="str">
        <f>IF('③入力シート'!K27="","",'③入力シート'!K27)</f>
        <v/>
      </c>
      <c r="Y51" s="137"/>
      <c r="Z51" s="137"/>
      <c r="AA51" s="137"/>
      <c r="AB51" s="139"/>
      <c r="AC51" s="91" t="str">
        <f>IF('③入力シート'!L27="","",'③入力シート'!L27)</f>
        <v/>
      </c>
      <c r="AD51" s="101"/>
      <c r="AE51" s="105"/>
    </row>
    <row r="52" spans="1:31" ht="21" customHeight="1">
      <c r="A52" s="91" t="str">
        <f>IF('③入力シート'!A28="","",'③入力シート'!A28)</f>
        <v/>
      </c>
      <c r="B52" s="101"/>
      <c r="C52" s="105"/>
      <c r="D52" s="106" t="str">
        <f>IF('③入力シート'!B28="","",'③入力シート'!B28)</f>
        <v/>
      </c>
      <c r="E52" s="108"/>
      <c r="F52" s="108"/>
      <c r="G52" s="112"/>
      <c r="H52" s="91" t="str">
        <f>IF('③入力シート'!C28="","",'③入力シート'!C28)</f>
        <v/>
      </c>
      <c r="I52" s="105"/>
      <c r="J52" s="91" t="str">
        <f>IF('③入力シート'!F28="","",'③入力シート'!Q28)</f>
        <v/>
      </c>
      <c r="K52" s="101"/>
      <c r="L52" s="101"/>
      <c r="M52" s="105"/>
      <c r="N52" s="120" t="str">
        <f>IF('③入力シート'!H28="","",'③入力シート'!R28)</f>
        <v/>
      </c>
      <c r="O52" s="122"/>
      <c r="P52" s="124"/>
      <c r="Q52" s="120" t="str">
        <f>IF('③入力シート'!I28="","",'③入力シート'!S28)</f>
        <v/>
      </c>
      <c r="R52" s="122"/>
      <c r="S52" s="124"/>
      <c r="T52" s="91" t="str">
        <f>IF('③入力シート'!J28="","",'③入力シート'!J28)</f>
        <v/>
      </c>
      <c r="U52" s="101"/>
      <c r="V52" s="101"/>
      <c r="W52" s="105"/>
      <c r="X52" s="135" t="str">
        <f>IF('③入力シート'!K28="","",'③入力シート'!K28)</f>
        <v/>
      </c>
      <c r="Y52" s="137"/>
      <c r="Z52" s="137"/>
      <c r="AA52" s="137"/>
      <c r="AB52" s="139"/>
      <c r="AC52" s="91" t="str">
        <f>IF('③入力シート'!L28="","",'③入力シート'!L28)</f>
        <v/>
      </c>
      <c r="AD52" s="101"/>
      <c r="AE52" s="105"/>
    </row>
    <row r="53" spans="1:31" ht="21" customHeight="1">
      <c r="A53" s="91" t="str">
        <f>IF('③入力シート'!A29="","",'③入力シート'!A29)</f>
        <v/>
      </c>
      <c r="B53" s="101"/>
      <c r="C53" s="105"/>
      <c r="D53" s="106" t="str">
        <f>IF('③入力シート'!B29="","",'③入力シート'!B29)</f>
        <v/>
      </c>
      <c r="E53" s="108"/>
      <c r="F53" s="108"/>
      <c r="G53" s="112"/>
      <c r="H53" s="91" t="str">
        <f>IF('③入力シート'!C29="","",'③入力シート'!C29)</f>
        <v/>
      </c>
      <c r="I53" s="105"/>
      <c r="J53" s="91" t="str">
        <f>IF('③入力シート'!F29="","",'③入力シート'!Q29)</f>
        <v/>
      </c>
      <c r="K53" s="101"/>
      <c r="L53" s="101"/>
      <c r="M53" s="105"/>
      <c r="N53" s="120" t="str">
        <f>IF('③入力シート'!H29="","",'③入力シート'!R29)</f>
        <v/>
      </c>
      <c r="O53" s="122"/>
      <c r="P53" s="124"/>
      <c r="Q53" s="120" t="str">
        <f>IF('③入力シート'!I29="","",'③入力シート'!S29)</f>
        <v/>
      </c>
      <c r="R53" s="122"/>
      <c r="S53" s="124"/>
      <c r="T53" s="91" t="str">
        <f>IF('③入力シート'!J29="","",'③入力シート'!J29)</f>
        <v/>
      </c>
      <c r="U53" s="101"/>
      <c r="V53" s="101"/>
      <c r="W53" s="105"/>
      <c r="X53" s="135" t="str">
        <f>IF('③入力シート'!K29="","",'③入力シート'!K29)</f>
        <v/>
      </c>
      <c r="Y53" s="137"/>
      <c r="Z53" s="137"/>
      <c r="AA53" s="137"/>
      <c r="AB53" s="139"/>
      <c r="AC53" s="91" t="str">
        <f>IF('③入力シート'!L29="","",'③入力シート'!L29)</f>
        <v/>
      </c>
      <c r="AD53" s="101"/>
      <c r="AE53" s="105"/>
    </row>
    <row r="54" spans="1:31" ht="21" customHeight="1">
      <c r="A54" s="91" t="str">
        <f>IF('③入力シート'!A30="","",'③入力シート'!A30)</f>
        <v/>
      </c>
      <c r="B54" s="101"/>
      <c r="C54" s="105"/>
      <c r="D54" s="106" t="str">
        <f>IF('③入力シート'!B30="","",'③入力シート'!B30)</f>
        <v/>
      </c>
      <c r="E54" s="108"/>
      <c r="F54" s="108"/>
      <c r="G54" s="112"/>
      <c r="H54" s="91" t="str">
        <f>IF('③入力シート'!C30="","",'③入力シート'!C30)</f>
        <v/>
      </c>
      <c r="I54" s="105"/>
      <c r="J54" s="91" t="str">
        <f>IF('③入力シート'!F30="","",'③入力シート'!Q30)</f>
        <v/>
      </c>
      <c r="K54" s="101"/>
      <c r="L54" s="101"/>
      <c r="M54" s="105"/>
      <c r="N54" s="120" t="str">
        <f>IF('③入力シート'!H30="","",'③入力シート'!R30)</f>
        <v/>
      </c>
      <c r="O54" s="122"/>
      <c r="P54" s="124"/>
      <c r="Q54" s="120" t="str">
        <f>IF('③入力シート'!I30="","",'③入力シート'!S30)</f>
        <v/>
      </c>
      <c r="R54" s="122"/>
      <c r="S54" s="124"/>
      <c r="T54" s="91" t="str">
        <f>IF('③入力シート'!J30="","",'③入力シート'!J30)</f>
        <v/>
      </c>
      <c r="U54" s="101"/>
      <c r="V54" s="101"/>
      <c r="W54" s="105"/>
      <c r="X54" s="135" t="str">
        <f>IF('③入力シート'!K30="","",'③入力シート'!K30)</f>
        <v/>
      </c>
      <c r="Y54" s="137"/>
      <c r="Z54" s="137"/>
      <c r="AA54" s="137"/>
      <c r="AB54" s="139"/>
      <c r="AC54" s="91" t="str">
        <f>IF('③入力シート'!L30="","",'③入力シート'!L30)</f>
        <v/>
      </c>
      <c r="AD54" s="101"/>
      <c r="AE54" s="105"/>
    </row>
    <row r="55" spans="1:31" ht="21" customHeight="1">
      <c r="A55" s="91" t="str">
        <f>IF('③入力シート'!A31="","",'③入力シート'!A31)</f>
        <v/>
      </c>
      <c r="B55" s="101"/>
      <c r="C55" s="105"/>
      <c r="D55" s="106" t="str">
        <f>IF('③入力シート'!B31="","",'③入力シート'!B31)</f>
        <v/>
      </c>
      <c r="E55" s="108"/>
      <c r="F55" s="108"/>
      <c r="G55" s="112"/>
      <c r="H55" s="91" t="str">
        <f>IF('③入力シート'!C31="","",'③入力シート'!C31)</f>
        <v/>
      </c>
      <c r="I55" s="105"/>
      <c r="J55" s="91" t="str">
        <f>IF('③入力シート'!F31="","",'③入力シート'!Q31)</f>
        <v/>
      </c>
      <c r="K55" s="101"/>
      <c r="L55" s="101"/>
      <c r="M55" s="105"/>
      <c r="N55" s="120" t="str">
        <f>IF('③入力シート'!H31="","",'③入力シート'!R31)</f>
        <v/>
      </c>
      <c r="O55" s="122"/>
      <c r="P55" s="124"/>
      <c r="Q55" s="120" t="str">
        <f>IF('③入力シート'!I31="","",'③入力シート'!S31)</f>
        <v/>
      </c>
      <c r="R55" s="122"/>
      <c r="S55" s="124"/>
      <c r="T55" s="91" t="str">
        <f>IF('③入力シート'!J31="","",'③入力シート'!J31)</f>
        <v/>
      </c>
      <c r="U55" s="101"/>
      <c r="V55" s="101"/>
      <c r="W55" s="105"/>
      <c r="X55" s="135" t="str">
        <f>IF('③入力シート'!K31="","",'③入力シート'!K31)</f>
        <v/>
      </c>
      <c r="Y55" s="137"/>
      <c r="Z55" s="137"/>
      <c r="AA55" s="137"/>
      <c r="AB55" s="139"/>
      <c r="AC55" s="91" t="str">
        <f>IF('③入力シート'!L31="","",'③入力シート'!L31)</f>
        <v/>
      </c>
      <c r="AD55" s="101"/>
      <c r="AE55" s="105"/>
    </row>
    <row r="56" spans="1:31" ht="21" customHeight="1">
      <c r="A56" s="91" t="str">
        <f>IF('③入力シート'!A32="","",'③入力シート'!A32)</f>
        <v/>
      </c>
      <c r="B56" s="101"/>
      <c r="C56" s="105"/>
      <c r="D56" s="106" t="str">
        <f>IF('③入力シート'!B32="","",'③入力シート'!B32)</f>
        <v/>
      </c>
      <c r="E56" s="108"/>
      <c r="F56" s="108"/>
      <c r="G56" s="112"/>
      <c r="H56" s="91" t="str">
        <f>IF('③入力シート'!C32="","",'③入力シート'!C32)</f>
        <v/>
      </c>
      <c r="I56" s="105"/>
      <c r="J56" s="91" t="str">
        <f>IF('③入力シート'!F32="","",'③入力シート'!Q32)</f>
        <v/>
      </c>
      <c r="K56" s="101"/>
      <c r="L56" s="101"/>
      <c r="M56" s="105"/>
      <c r="N56" s="120" t="str">
        <f>IF('③入力シート'!H32="","",'③入力シート'!R32)</f>
        <v/>
      </c>
      <c r="O56" s="122"/>
      <c r="P56" s="124"/>
      <c r="Q56" s="120" t="str">
        <f>IF('③入力シート'!I32="","",'③入力シート'!S32)</f>
        <v/>
      </c>
      <c r="R56" s="122"/>
      <c r="S56" s="124"/>
      <c r="T56" s="91" t="str">
        <f>IF('③入力シート'!J32="","",'③入力シート'!J32)</f>
        <v/>
      </c>
      <c r="U56" s="101"/>
      <c r="V56" s="101"/>
      <c r="W56" s="105"/>
      <c r="X56" s="135" t="str">
        <f>IF('③入力シート'!K32="","",'③入力シート'!K32)</f>
        <v/>
      </c>
      <c r="Y56" s="137"/>
      <c r="Z56" s="137"/>
      <c r="AA56" s="137"/>
      <c r="AB56" s="139"/>
      <c r="AC56" s="91" t="str">
        <f>IF('③入力シート'!L32="","",'③入力シート'!L32)</f>
        <v/>
      </c>
      <c r="AD56" s="101"/>
      <c r="AE56" s="105"/>
    </row>
    <row r="57" spans="1:31" ht="21" customHeight="1">
      <c r="A57" s="91" t="str">
        <f>IF('③入力シート'!A33="","",'③入力シート'!A33)</f>
        <v/>
      </c>
      <c r="B57" s="101"/>
      <c r="C57" s="105"/>
      <c r="D57" s="106" t="str">
        <f>IF('③入力シート'!B33="","",'③入力シート'!B33)</f>
        <v/>
      </c>
      <c r="E57" s="108"/>
      <c r="F57" s="108"/>
      <c r="G57" s="112"/>
      <c r="H57" s="91" t="str">
        <f>IF('③入力シート'!C33="","",'③入力シート'!C33)</f>
        <v/>
      </c>
      <c r="I57" s="105"/>
      <c r="J57" s="91" t="str">
        <f>IF('③入力シート'!F33="","",'③入力シート'!Q33)</f>
        <v/>
      </c>
      <c r="K57" s="101"/>
      <c r="L57" s="101"/>
      <c r="M57" s="105"/>
      <c r="N57" s="120" t="str">
        <f>IF('③入力シート'!H33="","",'③入力シート'!R33)</f>
        <v/>
      </c>
      <c r="O57" s="122"/>
      <c r="P57" s="124"/>
      <c r="Q57" s="120" t="str">
        <f>IF('③入力シート'!I33="","",'③入力シート'!S33)</f>
        <v/>
      </c>
      <c r="R57" s="122"/>
      <c r="S57" s="124"/>
      <c r="T57" s="91" t="str">
        <f>IF('③入力シート'!J33="","",'③入力シート'!J33)</f>
        <v/>
      </c>
      <c r="U57" s="101"/>
      <c r="V57" s="101"/>
      <c r="W57" s="105"/>
      <c r="X57" s="135" t="str">
        <f>IF('③入力シート'!K33="","",'③入力シート'!K33)</f>
        <v/>
      </c>
      <c r="Y57" s="137"/>
      <c r="Z57" s="137"/>
      <c r="AA57" s="137"/>
      <c r="AB57" s="139"/>
      <c r="AC57" s="91" t="str">
        <f>IF('③入力シート'!L33="","",'③入力シート'!L33)</f>
        <v/>
      </c>
      <c r="AD57" s="101"/>
      <c r="AE57" s="105"/>
    </row>
    <row r="58" spans="1:31" ht="21" customHeight="1">
      <c r="A58" s="91" t="str">
        <f>IF('③入力シート'!A34="","",'③入力シート'!A34)</f>
        <v/>
      </c>
      <c r="B58" s="101"/>
      <c r="C58" s="105"/>
      <c r="D58" s="106" t="str">
        <f>IF('③入力シート'!B34="","",'③入力シート'!B34)</f>
        <v/>
      </c>
      <c r="E58" s="108"/>
      <c r="F58" s="108"/>
      <c r="G58" s="112"/>
      <c r="H58" s="91" t="str">
        <f>IF('③入力シート'!C34="","",'③入力シート'!C34)</f>
        <v/>
      </c>
      <c r="I58" s="105"/>
      <c r="J58" s="91" t="str">
        <f>IF('③入力シート'!F34="","",'③入力シート'!Q34)</f>
        <v/>
      </c>
      <c r="K58" s="101"/>
      <c r="L58" s="101"/>
      <c r="M58" s="105"/>
      <c r="N58" s="120" t="str">
        <f>IF('③入力シート'!H34="","",'③入力シート'!R34)</f>
        <v/>
      </c>
      <c r="O58" s="122"/>
      <c r="P58" s="124"/>
      <c r="Q58" s="120" t="str">
        <f>IF('③入力シート'!I34="","",'③入力シート'!S34)</f>
        <v/>
      </c>
      <c r="R58" s="122"/>
      <c r="S58" s="124"/>
      <c r="T58" s="91" t="str">
        <f>IF('③入力シート'!J34="","",'③入力シート'!J34)</f>
        <v/>
      </c>
      <c r="U58" s="101"/>
      <c r="V58" s="101"/>
      <c r="W58" s="105"/>
      <c r="X58" s="135" t="str">
        <f>IF('③入力シート'!K34="","",'③入力シート'!K34)</f>
        <v/>
      </c>
      <c r="Y58" s="137"/>
      <c r="Z58" s="137"/>
      <c r="AA58" s="137"/>
      <c r="AB58" s="139"/>
      <c r="AC58" s="91" t="str">
        <f>IF('③入力シート'!L34="","",'③入力シート'!L34)</f>
        <v/>
      </c>
      <c r="AD58" s="101"/>
      <c r="AE58" s="105"/>
    </row>
    <row r="59" spans="1:31" ht="21" customHeight="1">
      <c r="A59" s="91" t="str">
        <f>IF('③入力シート'!A35="","",'③入力シート'!A35)</f>
        <v/>
      </c>
      <c r="B59" s="101"/>
      <c r="C59" s="105"/>
      <c r="D59" s="106" t="str">
        <f>IF('③入力シート'!B35="","",'③入力シート'!B35)</f>
        <v/>
      </c>
      <c r="E59" s="108"/>
      <c r="F59" s="108"/>
      <c r="G59" s="112"/>
      <c r="H59" s="91" t="str">
        <f>IF('③入力シート'!C35="","",'③入力シート'!C35)</f>
        <v/>
      </c>
      <c r="I59" s="105"/>
      <c r="J59" s="91" t="str">
        <f>IF('③入力シート'!F35="","",'③入力シート'!Q35)</f>
        <v/>
      </c>
      <c r="K59" s="101"/>
      <c r="L59" s="101"/>
      <c r="M59" s="105"/>
      <c r="N59" s="120" t="str">
        <f>IF('③入力シート'!H35="","",'③入力シート'!R35)</f>
        <v/>
      </c>
      <c r="O59" s="122"/>
      <c r="P59" s="124"/>
      <c r="Q59" s="120" t="str">
        <f>IF('③入力シート'!I35="","",'③入力シート'!S35)</f>
        <v/>
      </c>
      <c r="R59" s="122"/>
      <c r="S59" s="124"/>
      <c r="T59" s="91" t="str">
        <f>IF('③入力シート'!J35="","",'③入力シート'!J35)</f>
        <v/>
      </c>
      <c r="U59" s="101"/>
      <c r="V59" s="101"/>
      <c r="W59" s="105"/>
      <c r="X59" s="135" t="str">
        <f>IF('③入力シート'!K35="","",'③入力シート'!K35)</f>
        <v/>
      </c>
      <c r="Y59" s="137"/>
      <c r="Z59" s="137"/>
      <c r="AA59" s="137"/>
      <c r="AB59" s="139"/>
      <c r="AC59" s="91" t="str">
        <f>IF('③入力シート'!L35="","",'③入力シート'!L35)</f>
        <v/>
      </c>
      <c r="AD59" s="101"/>
      <c r="AE59" s="105"/>
    </row>
    <row r="60" spans="1:31" ht="21" customHeight="1">
      <c r="A60" s="91" t="str">
        <f>IF('③入力シート'!A36="","",'③入力シート'!A36)</f>
        <v/>
      </c>
      <c r="B60" s="101"/>
      <c r="C60" s="105"/>
      <c r="D60" s="106" t="str">
        <f>IF('③入力シート'!B36="","",'③入力シート'!B36)</f>
        <v/>
      </c>
      <c r="E60" s="108"/>
      <c r="F60" s="108"/>
      <c r="G60" s="112"/>
      <c r="H60" s="91" t="str">
        <f>IF('③入力シート'!C36="","",'③入力シート'!C36)</f>
        <v/>
      </c>
      <c r="I60" s="105"/>
      <c r="J60" s="91" t="str">
        <f>IF('③入力シート'!F36="","",'③入力シート'!Q36)</f>
        <v/>
      </c>
      <c r="K60" s="101"/>
      <c r="L60" s="101"/>
      <c r="M60" s="105"/>
      <c r="N60" s="120" t="str">
        <f>IF('③入力シート'!H36="","",'③入力シート'!R36)</f>
        <v/>
      </c>
      <c r="O60" s="122"/>
      <c r="P60" s="124"/>
      <c r="Q60" s="120" t="str">
        <f>IF('③入力シート'!I36="","",'③入力シート'!S36)</f>
        <v/>
      </c>
      <c r="R60" s="122"/>
      <c r="S60" s="124"/>
      <c r="T60" s="91" t="str">
        <f>IF('③入力シート'!J36="","",'③入力シート'!J36)</f>
        <v/>
      </c>
      <c r="U60" s="101"/>
      <c r="V60" s="101"/>
      <c r="W60" s="105"/>
      <c r="X60" s="135" t="str">
        <f>IF('③入力シート'!K36="","",'③入力シート'!K36)</f>
        <v/>
      </c>
      <c r="Y60" s="137"/>
      <c r="Z60" s="137"/>
      <c r="AA60" s="137"/>
      <c r="AB60" s="139"/>
      <c r="AC60" s="91" t="str">
        <f>IF('③入力シート'!L36="","",'③入力シート'!L36)</f>
        <v/>
      </c>
      <c r="AD60" s="101"/>
      <c r="AE60" s="105"/>
    </row>
    <row r="61" spans="1:31" ht="21" customHeight="1">
      <c r="A61" s="91" t="str">
        <f>IF('③入力シート'!A37="","",'③入力シート'!A37)</f>
        <v/>
      </c>
      <c r="B61" s="101"/>
      <c r="C61" s="105"/>
      <c r="D61" s="106" t="str">
        <f>IF('③入力シート'!B37="","",'③入力シート'!B37)</f>
        <v/>
      </c>
      <c r="E61" s="108"/>
      <c r="F61" s="108"/>
      <c r="G61" s="112"/>
      <c r="H61" s="91" t="str">
        <f>IF('③入力シート'!C37="","",'③入力シート'!C37)</f>
        <v/>
      </c>
      <c r="I61" s="105"/>
      <c r="J61" s="91" t="str">
        <f>IF('③入力シート'!F37="","",'③入力シート'!Q37)</f>
        <v/>
      </c>
      <c r="K61" s="101"/>
      <c r="L61" s="101"/>
      <c r="M61" s="105"/>
      <c r="N61" s="120" t="str">
        <f>IF('③入力シート'!H37="","",'③入力シート'!R37)</f>
        <v/>
      </c>
      <c r="O61" s="122"/>
      <c r="P61" s="124"/>
      <c r="Q61" s="120" t="str">
        <f>IF('③入力シート'!I37="","",'③入力シート'!S37)</f>
        <v/>
      </c>
      <c r="R61" s="122"/>
      <c r="S61" s="124"/>
      <c r="T61" s="91" t="str">
        <f>IF('③入力シート'!J37="","",'③入力シート'!J37)</f>
        <v/>
      </c>
      <c r="U61" s="101"/>
      <c r="V61" s="101"/>
      <c r="W61" s="105"/>
      <c r="X61" s="135" t="str">
        <f>IF('③入力シート'!K37="","",'③入力シート'!K37)</f>
        <v/>
      </c>
      <c r="Y61" s="137"/>
      <c r="Z61" s="137"/>
      <c r="AA61" s="137"/>
      <c r="AB61" s="139"/>
      <c r="AC61" s="91" t="str">
        <f>IF('③入力シート'!L37="","",'③入力シート'!L37)</f>
        <v/>
      </c>
      <c r="AD61" s="101"/>
      <c r="AE61" s="105"/>
    </row>
    <row r="62" spans="1:31" ht="21" customHeight="1">
      <c r="A62" s="91" t="str">
        <f>IF('③入力シート'!A38="","",'③入力シート'!A38)</f>
        <v/>
      </c>
      <c r="B62" s="101"/>
      <c r="C62" s="105"/>
      <c r="D62" s="106" t="str">
        <f>IF('③入力シート'!B38="","",'③入力シート'!B38)</f>
        <v/>
      </c>
      <c r="E62" s="108"/>
      <c r="F62" s="108"/>
      <c r="G62" s="112"/>
      <c r="H62" s="91" t="str">
        <f>IF('③入力シート'!C38="","",'③入力シート'!C38)</f>
        <v/>
      </c>
      <c r="I62" s="105"/>
      <c r="J62" s="91" t="str">
        <f>IF('③入力シート'!F38="","",'③入力シート'!Q38)</f>
        <v/>
      </c>
      <c r="K62" s="101"/>
      <c r="L62" s="101"/>
      <c r="M62" s="105"/>
      <c r="N62" s="120" t="str">
        <f>IF('③入力シート'!H38="","",'③入力シート'!R38)</f>
        <v/>
      </c>
      <c r="O62" s="122"/>
      <c r="P62" s="124"/>
      <c r="Q62" s="120" t="str">
        <f>IF('③入力シート'!I38="","",'③入力シート'!S38)</f>
        <v/>
      </c>
      <c r="R62" s="122"/>
      <c r="S62" s="124"/>
      <c r="T62" s="91" t="str">
        <f>IF('③入力シート'!J38="","",'③入力シート'!J38)</f>
        <v/>
      </c>
      <c r="U62" s="101"/>
      <c r="V62" s="101"/>
      <c r="W62" s="105"/>
      <c r="X62" s="135" t="str">
        <f>IF('③入力シート'!K38="","",'③入力シート'!K38)</f>
        <v/>
      </c>
      <c r="Y62" s="137"/>
      <c r="Z62" s="137"/>
      <c r="AA62" s="137"/>
      <c r="AB62" s="139"/>
      <c r="AC62" s="91" t="str">
        <f>IF('③入力シート'!L38="","",'③入力シート'!L38)</f>
        <v/>
      </c>
      <c r="AD62" s="101"/>
      <c r="AE62" s="105"/>
    </row>
    <row r="63" spans="1:31" ht="21" customHeight="1">
      <c r="A63" s="91" t="str">
        <f>IF('③入力シート'!A39="","",'③入力シート'!A39)</f>
        <v/>
      </c>
      <c r="B63" s="101"/>
      <c r="C63" s="105"/>
      <c r="D63" s="106" t="str">
        <f>IF('③入力シート'!B39="","",'③入力シート'!B39)</f>
        <v/>
      </c>
      <c r="E63" s="108"/>
      <c r="F63" s="108"/>
      <c r="G63" s="112"/>
      <c r="H63" s="91" t="str">
        <f>IF('③入力シート'!C39="","",'③入力シート'!C39)</f>
        <v/>
      </c>
      <c r="I63" s="105"/>
      <c r="J63" s="91" t="str">
        <f>IF('③入力シート'!F39="","",'③入力シート'!Q39)</f>
        <v/>
      </c>
      <c r="K63" s="101"/>
      <c r="L63" s="101"/>
      <c r="M63" s="105"/>
      <c r="N63" s="120" t="str">
        <f>IF('③入力シート'!H39="","",'③入力シート'!R39)</f>
        <v/>
      </c>
      <c r="O63" s="122"/>
      <c r="P63" s="124"/>
      <c r="Q63" s="120" t="str">
        <f>IF('③入力シート'!I39="","",'③入力シート'!S39)</f>
        <v/>
      </c>
      <c r="R63" s="122"/>
      <c r="S63" s="124"/>
      <c r="T63" s="91" t="str">
        <f>IF('③入力シート'!J39="","",'③入力シート'!J39)</f>
        <v/>
      </c>
      <c r="U63" s="101"/>
      <c r="V63" s="101"/>
      <c r="W63" s="105"/>
      <c r="X63" s="135" t="str">
        <f>IF('③入力シート'!K39="","",'③入力シート'!K39)</f>
        <v/>
      </c>
      <c r="Y63" s="137"/>
      <c r="Z63" s="137"/>
      <c r="AA63" s="137"/>
      <c r="AB63" s="139"/>
      <c r="AC63" s="91" t="str">
        <f>IF('③入力シート'!L39="","",'③入力シート'!L39)</f>
        <v/>
      </c>
      <c r="AD63" s="101"/>
      <c r="AE63" s="105"/>
    </row>
    <row r="64" spans="1:31" ht="21" customHeight="1">
      <c r="A64" s="91" t="str">
        <f>IF('③入力シート'!A40="","",'③入力シート'!A40)</f>
        <v/>
      </c>
      <c r="B64" s="101"/>
      <c r="C64" s="105"/>
      <c r="D64" s="106" t="str">
        <f>IF('③入力シート'!B40="","",'③入力シート'!B40)</f>
        <v/>
      </c>
      <c r="E64" s="108"/>
      <c r="F64" s="108"/>
      <c r="G64" s="112"/>
      <c r="H64" s="91" t="str">
        <f>IF('③入力シート'!C40="","",'③入力シート'!C40)</f>
        <v/>
      </c>
      <c r="I64" s="105"/>
      <c r="J64" s="91" t="str">
        <f>IF('③入力シート'!F40="","",'③入力シート'!Q40)</f>
        <v/>
      </c>
      <c r="K64" s="101"/>
      <c r="L64" s="101"/>
      <c r="M64" s="105"/>
      <c r="N64" s="120" t="str">
        <f>IF('③入力シート'!H40="","",'③入力シート'!R40)</f>
        <v/>
      </c>
      <c r="O64" s="122"/>
      <c r="P64" s="124"/>
      <c r="Q64" s="120" t="str">
        <f>IF('③入力シート'!I40="","",'③入力シート'!S40)</f>
        <v/>
      </c>
      <c r="R64" s="122"/>
      <c r="S64" s="124"/>
      <c r="T64" s="91" t="str">
        <f>IF('③入力シート'!J40="","",'③入力シート'!J40)</f>
        <v/>
      </c>
      <c r="U64" s="101"/>
      <c r="V64" s="101"/>
      <c r="W64" s="105"/>
      <c r="X64" s="135" t="str">
        <f>IF('③入力シート'!K40="","",'③入力シート'!K40)</f>
        <v/>
      </c>
      <c r="Y64" s="137"/>
      <c r="Z64" s="137"/>
      <c r="AA64" s="137"/>
      <c r="AB64" s="139"/>
      <c r="AC64" s="91" t="str">
        <f>IF('③入力シート'!L40="","",'③入力シート'!L40)</f>
        <v/>
      </c>
      <c r="AD64" s="101"/>
      <c r="AE64" s="105"/>
    </row>
    <row r="65" spans="1:31" ht="21" customHeight="1">
      <c r="A65" s="91" t="str">
        <f>IF('③入力シート'!A41="","",'③入力シート'!A41)</f>
        <v/>
      </c>
      <c r="B65" s="101"/>
      <c r="C65" s="105"/>
      <c r="D65" s="106" t="str">
        <f>IF('③入力シート'!B41="","",'③入力シート'!B41)</f>
        <v/>
      </c>
      <c r="E65" s="108"/>
      <c r="F65" s="108"/>
      <c r="G65" s="112"/>
      <c r="H65" s="91" t="str">
        <f>IF('③入力シート'!C41="","",'③入力シート'!C41)</f>
        <v/>
      </c>
      <c r="I65" s="105"/>
      <c r="J65" s="91" t="str">
        <f>IF('③入力シート'!F41="","",'③入力シート'!Q41)</f>
        <v/>
      </c>
      <c r="K65" s="101"/>
      <c r="L65" s="101"/>
      <c r="M65" s="105"/>
      <c r="N65" s="120" t="str">
        <f>IF('③入力シート'!H41="","",'③入力シート'!R41)</f>
        <v/>
      </c>
      <c r="O65" s="122"/>
      <c r="P65" s="124"/>
      <c r="Q65" s="120" t="str">
        <f>IF('③入力シート'!I41="","",'③入力シート'!S41)</f>
        <v/>
      </c>
      <c r="R65" s="122"/>
      <c r="S65" s="124"/>
      <c r="T65" s="91" t="str">
        <f>IF('③入力シート'!J41="","",'③入力シート'!J41)</f>
        <v/>
      </c>
      <c r="U65" s="101"/>
      <c r="V65" s="101"/>
      <c r="W65" s="105"/>
      <c r="X65" s="135" t="str">
        <f>IF('③入力シート'!K41="","",'③入力シート'!K41)</f>
        <v/>
      </c>
      <c r="Y65" s="137"/>
      <c r="Z65" s="137"/>
      <c r="AA65" s="137"/>
      <c r="AB65" s="139"/>
      <c r="AC65" s="91" t="str">
        <f>IF('③入力シート'!L41="","",'③入力シート'!L41)</f>
        <v/>
      </c>
      <c r="AD65" s="101"/>
      <c r="AE65" s="105"/>
    </row>
    <row r="66" spans="1:31" ht="21" customHeight="1">
      <c r="A66" s="91" t="str">
        <f>IF('③入力シート'!A42="","",'③入力シート'!A42)</f>
        <v/>
      </c>
      <c r="B66" s="101"/>
      <c r="C66" s="105"/>
      <c r="D66" s="106" t="str">
        <f>IF('③入力シート'!B42="","",'③入力シート'!B42)</f>
        <v/>
      </c>
      <c r="E66" s="108"/>
      <c r="F66" s="108"/>
      <c r="G66" s="112"/>
      <c r="H66" s="91" t="str">
        <f>IF('③入力シート'!C42="","",'③入力シート'!C42)</f>
        <v/>
      </c>
      <c r="I66" s="105"/>
      <c r="J66" s="91" t="str">
        <f>IF('③入力シート'!F42="","",'③入力シート'!Q42)</f>
        <v/>
      </c>
      <c r="K66" s="101"/>
      <c r="L66" s="101"/>
      <c r="M66" s="105"/>
      <c r="N66" s="120" t="str">
        <f>IF('③入力シート'!H42="","",'③入力シート'!R42)</f>
        <v/>
      </c>
      <c r="O66" s="122"/>
      <c r="P66" s="124"/>
      <c r="Q66" s="120" t="str">
        <f>IF('③入力シート'!I42="","",'③入力シート'!S42)</f>
        <v/>
      </c>
      <c r="R66" s="122"/>
      <c r="S66" s="124"/>
      <c r="T66" s="91" t="str">
        <f>IF('③入力シート'!J42="","",'③入力シート'!J42)</f>
        <v/>
      </c>
      <c r="U66" s="101"/>
      <c r="V66" s="101"/>
      <c r="W66" s="105"/>
      <c r="X66" s="135" t="str">
        <f>IF('③入力シート'!K42="","",'③入力シート'!K42)</f>
        <v/>
      </c>
      <c r="Y66" s="137"/>
      <c r="Z66" s="137"/>
      <c r="AA66" s="137"/>
      <c r="AB66" s="139"/>
      <c r="AC66" s="91" t="str">
        <f>IF('③入力シート'!L42="","",'③入力シート'!L42)</f>
        <v/>
      </c>
      <c r="AD66" s="101"/>
      <c r="AE66" s="105"/>
    </row>
    <row r="67" spans="1:31" ht="21" customHeight="1">
      <c r="A67" s="91" t="str">
        <f>IF('③入力シート'!A43="","",'③入力シート'!A43)</f>
        <v/>
      </c>
      <c r="B67" s="101"/>
      <c r="C67" s="105"/>
      <c r="D67" s="106" t="str">
        <f>IF('③入力シート'!B43="","",'③入力シート'!B43)</f>
        <v/>
      </c>
      <c r="E67" s="108"/>
      <c r="F67" s="108"/>
      <c r="G67" s="112"/>
      <c r="H67" s="91" t="str">
        <f>IF('③入力シート'!C43="","",'③入力シート'!C43)</f>
        <v/>
      </c>
      <c r="I67" s="105"/>
      <c r="J67" s="91" t="str">
        <f>IF('③入力シート'!F43="","",'③入力シート'!Q43)</f>
        <v/>
      </c>
      <c r="K67" s="101"/>
      <c r="L67" s="101"/>
      <c r="M67" s="105"/>
      <c r="N67" s="120" t="str">
        <f>IF('③入力シート'!H43="","",'③入力シート'!R43)</f>
        <v/>
      </c>
      <c r="O67" s="122"/>
      <c r="P67" s="124"/>
      <c r="Q67" s="120" t="str">
        <f>IF('③入力シート'!I43="","",'③入力シート'!S43)</f>
        <v/>
      </c>
      <c r="R67" s="122"/>
      <c r="S67" s="124"/>
      <c r="T67" s="91" t="str">
        <f>IF('③入力シート'!J43="","",'③入力シート'!J43)</f>
        <v/>
      </c>
      <c r="U67" s="101"/>
      <c r="V67" s="101"/>
      <c r="W67" s="105"/>
      <c r="X67" s="135" t="str">
        <f>IF('③入力シート'!K43="","",'③入力シート'!K43)</f>
        <v/>
      </c>
      <c r="Y67" s="137"/>
      <c r="Z67" s="137"/>
      <c r="AA67" s="137"/>
      <c r="AB67" s="139"/>
      <c r="AC67" s="91" t="str">
        <f>IF('③入力シート'!L43="","",'③入力シート'!L43)</f>
        <v/>
      </c>
      <c r="AD67" s="101"/>
      <c r="AE67" s="105"/>
    </row>
    <row r="68" spans="1:31" ht="21" customHeight="1">
      <c r="A68" s="91" t="str">
        <f>IF('③入力シート'!A44="","",'③入力シート'!A44)</f>
        <v/>
      </c>
      <c r="B68" s="101"/>
      <c r="C68" s="105"/>
      <c r="D68" s="106" t="str">
        <f>IF('③入力シート'!B44="","",'③入力シート'!B44)</f>
        <v/>
      </c>
      <c r="E68" s="108"/>
      <c r="F68" s="108"/>
      <c r="G68" s="112"/>
      <c r="H68" s="91" t="str">
        <f>IF('③入力シート'!C44="","",'③入力シート'!C44)</f>
        <v/>
      </c>
      <c r="I68" s="105"/>
      <c r="J68" s="91" t="str">
        <f>IF('③入力シート'!F44="","",'③入力シート'!Q44)</f>
        <v/>
      </c>
      <c r="K68" s="101"/>
      <c r="L68" s="101"/>
      <c r="M68" s="105"/>
      <c r="N68" s="120" t="str">
        <f>IF('③入力シート'!H44="","",'③入力シート'!R44)</f>
        <v/>
      </c>
      <c r="O68" s="122"/>
      <c r="P68" s="124"/>
      <c r="Q68" s="120" t="str">
        <f>IF('③入力シート'!I44="","",'③入力シート'!S44)</f>
        <v/>
      </c>
      <c r="R68" s="122"/>
      <c r="S68" s="124"/>
      <c r="T68" s="91" t="str">
        <f>IF('③入力シート'!J44="","",'③入力シート'!J44)</f>
        <v/>
      </c>
      <c r="U68" s="101"/>
      <c r="V68" s="101"/>
      <c r="W68" s="105"/>
      <c r="X68" s="135" t="str">
        <f>IF('③入力シート'!K44="","",'③入力シート'!K44)</f>
        <v/>
      </c>
      <c r="Y68" s="137"/>
      <c r="Z68" s="137"/>
      <c r="AA68" s="137"/>
      <c r="AB68" s="139"/>
      <c r="AC68" s="91" t="str">
        <f>IF('③入力シート'!L44="","",'③入力シート'!L44)</f>
        <v/>
      </c>
      <c r="AD68" s="101"/>
      <c r="AE68" s="105"/>
    </row>
    <row r="69" spans="1:31" ht="21" customHeight="1">
      <c r="A69" s="91" t="str">
        <f>IF('③入力シート'!A45="","",'③入力シート'!A45)</f>
        <v/>
      </c>
      <c r="B69" s="101"/>
      <c r="C69" s="105"/>
      <c r="D69" s="106" t="str">
        <f>IF('③入力シート'!B45="","",'③入力シート'!B45)</f>
        <v/>
      </c>
      <c r="E69" s="108"/>
      <c r="F69" s="108"/>
      <c r="G69" s="112"/>
      <c r="H69" s="91" t="str">
        <f>IF('③入力シート'!C45="","",'③入力シート'!C45)</f>
        <v/>
      </c>
      <c r="I69" s="105"/>
      <c r="J69" s="91" t="str">
        <f>IF('③入力シート'!F45="","",'③入力シート'!Q45)</f>
        <v/>
      </c>
      <c r="K69" s="101"/>
      <c r="L69" s="101"/>
      <c r="M69" s="105"/>
      <c r="N69" s="120" t="str">
        <f>IF('③入力シート'!H45="","",'③入力シート'!R45)</f>
        <v/>
      </c>
      <c r="O69" s="122"/>
      <c r="P69" s="124"/>
      <c r="Q69" s="120" t="str">
        <f>IF('③入力シート'!I45="","",'③入力シート'!S45)</f>
        <v/>
      </c>
      <c r="R69" s="122"/>
      <c r="S69" s="124"/>
      <c r="T69" s="91" t="str">
        <f>IF('③入力シート'!J45="","",'③入力シート'!J45)</f>
        <v/>
      </c>
      <c r="U69" s="101"/>
      <c r="V69" s="101"/>
      <c r="W69" s="105"/>
      <c r="X69" s="135" t="str">
        <f>IF('③入力シート'!K45="","",'③入力シート'!K45)</f>
        <v/>
      </c>
      <c r="Y69" s="137"/>
      <c r="Z69" s="137"/>
      <c r="AA69" s="137"/>
      <c r="AB69" s="139"/>
      <c r="AC69" s="91" t="str">
        <f>IF('③入力シート'!L45="","",'③入力シート'!L45)</f>
        <v/>
      </c>
      <c r="AD69" s="101"/>
      <c r="AE69" s="105"/>
    </row>
    <row r="70" spans="1:31" ht="21" customHeight="1">
      <c r="A70" s="91" t="str">
        <f>IF('③入力シート'!A46="","",'③入力シート'!A46)</f>
        <v/>
      </c>
      <c r="B70" s="101"/>
      <c r="C70" s="105"/>
      <c r="D70" s="106" t="str">
        <f>IF('③入力シート'!B46="","",'③入力シート'!B46)</f>
        <v/>
      </c>
      <c r="E70" s="108"/>
      <c r="F70" s="108"/>
      <c r="G70" s="112"/>
      <c r="H70" s="91" t="str">
        <f>IF('③入力シート'!C46="","",'③入力シート'!C46)</f>
        <v/>
      </c>
      <c r="I70" s="105"/>
      <c r="J70" s="91" t="str">
        <f>IF('③入力シート'!F46="","",'③入力シート'!Q46)</f>
        <v/>
      </c>
      <c r="K70" s="101"/>
      <c r="L70" s="101"/>
      <c r="M70" s="105"/>
      <c r="N70" s="120" t="str">
        <f>IF('③入力シート'!H46="","",'③入力シート'!R46)</f>
        <v/>
      </c>
      <c r="O70" s="122"/>
      <c r="P70" s="124"/>
      <c r="Q70" s="120" t="str">
        <f>IF('③入力シート'!I46="","",'③入力シート'!S46)</f>
        <v/>
      </c>
      <c r="R70" s="122"/>
      <c r="S70" s="124"/>
      <c r="T70" s="91" t="str">
        <f>IF('③入力シート'!J46="","",'③入力シート'!J46)</f>
        <v/>
      </c>
      <c r="U70" s="101"/>
      <c r="V70" s="101"/>
      <c r="W70" s="105"/>
      <c r="X70" s="135" t="str">
        <f>IF('③入力シート'!K46="","",'③入力シート'!K46)</f>
        <v/>
      </c>
      <c r="Y70" s="137"/>
      <c r="Z70" s="137"/>
      <c r="AA70" s="137"/>
      <c r="AB70" s="139"/>
      <c r="AC70" s="91" t="str">
        <f>IF('③入力シート'!L46="","",'③入力シート'!L46)</f>
        <v/>
      </c>
      <c r="AD70" s="101"/>
      <c r="AE70" s="105"/>
    </row>
    <row r="71" spans="1:31" ht="21" customHeight="1">
      <c r="A71" s="91" t="str">
        <f>IF('③入力シート'!A47="","",'③入力シート'!A47)</f>
        <v/>
      </c>
      <c r="B71" s="101"/>
      <c r="C71" s="105"/>
      <c r="D71" s="106" t="str">
        <f>IF('③入力シート'!B47="","",'③入力シート'!B47)</f>
        <v/>
      </c>
      <c r="E71" s="108"/>
      <c r="F71" s="108"/>
      <c r="G71" s="112"/>
      <c r="H71" s="91" t="str">
        <f>IF('③入力シート'!C47="","",'③入力シート'!C47)</f>
        <v/>
      </c>
      <c r="I71" s="105"/>
      <c r="J71" s="91" t="str">
        <f>IF('③入力シート'!F47="","",'③入力シート'!Q47)</f>
        <v/>
      </c>
      <c r="K71" s="101"/>
      <c r="L71" s="101"/>
      <c r="M71" s="105"/>
      <c r="N71" s="120" t="str">
        <f>IF('③入力シート'!H47="","",'③入力シート'!R47)</f>
        <v/>
      </c>
      <c r="O71" s="122"/>
      <c r="P71" s="124"/>
      <c r="Q71" s="120" t="str">
        <f>IF('③入力シート'!I47="","",'③入力シート'!S47)</f>
        <v/>
      </c>
      <c r="R71" s="122"/>
      <c r="S71" s="124"/>
      <c r="T71" s="91" t="str">
        <f>IF('③入力シート'!J47="","",'③入力シート'!J47)</f>
        <v/>
      </c>
      <c r="U71" s="101"/>
      <c r="V71" s="101"/>
      <c r="W71" s="105"/>
      <c r="X71" s="135" t="str">
        <f>IF('③入力シート'!K47="","",'③入力シート'!K47)</f>
        <v/>
      </c>
      <c r="Y71" s="137"/>
      <c r="Z71" s="137"/>
      <c r="AA71" s="137"/>
      <c r="AB71" s="139"/>
      <c r="AC71" s="91" t="str">
        <f>IF('③入力シート'!L47="","",'③入力シート'!L47)</f>
        <v/>
      </c>
      <c r="AD71" s="101"/>
      <c r="AE71" s="105"/>
    </row>
    <row r="72" spans="1:31" ht="21" customHeight="1">
      <c r="A72" s="91" t="str">
        <f>IF('③入力シート'!A48="","",'③入力シート'!A48)</f>
        <v/>
      </c>
      <c r="B72" s="101"/>
      <c r="C72" s="105"/>
      <c r="D72" s="106" t="str">
        <f>IF('③入力シート'!B48="","",'③入力シート'!B48)</f>
        <v/>
      </c>
      <c r="E72" s="108"/>
      <c r="F72" s="108"/>
      <c r="G72" s="112"/>
      <c r="H72" s="91" t="str">
        <f>IF('③入力シート'!C48="","",'③入力シート'!C48)</f>
        <v/>
      </c>
      <c r="I72" s="105"/>
      <c r="J72" s="91" t="str">
        <f>IF('③入力シート'!F48="","",'③入力シート'!Q48)</f>
        <v/>
      </c>
      <c r="K72" s="101"/>
      <c r="L72" s="101"/>
      <c r="M72" s="105"/>
      <c r="N72" s="120" t="str">
        <f>IF('③入力シート'!H48="","",'③入力シート'!R48)</f>
        <v/>
      </c>
      <c r="O72" s="122"/>
      <c r="P72" s="124"/>
      <c r="Q72" s="120" t="str">
        <f>IF('③入力シート'!I48="","",'③入力シート'!S48)</f>
        <v/>
      </c>
      <c r="R72" s="122"/>
      <c r="S72" s="124"/>
      <c r="T72" s="91" t="str">
        <f>IF('③入力シート'!J48="","",'③入力シート'!J48)</f>
        <v/>
      </c>
      <c r="U72" s="101"/>
      <c r="V72" s="101"/>
      <c r="W72" s="105"/>
      <c r="X72" s="135" t="str">
        <f>IF('③入力シート'!K48="","",'③入力シート'!K48)</f>
        <v/>
      </c>
      <c r="Y72" s="137"/>
      <c r="Z72" s="137"/>
      <c r="AA72" s="137"/>
      <c r="AB72" s="139"/>
      <c r="AC72" s="91" t="str">
        <f>IF('③入力シート'!L48="","",'③入力シート'!L48)</f>
        <v/>
      </c>
      <c r="AD72" s="101"/>
      <c r="AE72" s="105"/>
    </row>
    <row r="73" spans="1:31" ht="21" customHeight="1">
      <c r="A73" s="91" t="str">
        <f>IF('③入力シート'!A49="","",'③入力シート'!A49)</f>
        <v/>
      </c>
      <c r="B73" s="101"/>
      <c r="C73" s="105"/>
      <c r="D73" s="106" t="str">
        <f>IF('③入力シート'!B49="","",'③入力シート'!B49)</f>
        <v/>
      </c>
      <c r="E73" s="108"/>
      <c r="F73" s="108"/>
      <c r="G73" s="112"/>
      <c r="H73" s="91" t="str">
        <f>IF('③入力シート'!C49="","",'③入力シート'!C49)</f>
        <v/>
      </c>
      <c r="I73" s="105"/>
      <c r="J73" s="91" t="str">
        <f>IF('③入力シート'!F49="","",'③入力シート'!Q49)</f>
        <v/>
      </c>
      <c r="K73" s="101"/>
      <c r="L73" s="101"/>
      <c r="M73" s="105"/>
      <c r="N73" s="120" t="str">
        <f>IF('③入力シート'!H49="","",'③入力シート'!R49)</f>
        <v/>
      </c>
      <c r="O73" s="122"/>
      <c r="P73" s="124"/>
      <c r="Q73" s="120" t="str">
        <f>IF('③入力シート'!I49="","",'③入力シート'!S49)</f>
        <v/>
      </c>
      <c r="R73" s="122"/>
      <c r="S73" s="124"/>
      <c r="T73" s="91" t="str">
        <f>IF('③入力シート'!J49="","",'③入力シート'!J49)</f>
        <v/>
      </c>
      <c r="U73" s="101"/>
      <c r="V73" s="101"/>
      <c r="W73" s="105"/>
      <c r="X73" s="135" t="str">
        <f>IF('③入力シート'!K49="","",'③入力シート'!K49)</f>
        <v/>
      </c>
      <c r="Y73" s="137"/>
      <c r="Z73" s="137"/>
      <c r="AA73" s="137"/>
      <c r="AB73" s="139"/>
      <c r="AC73" s="91" t="str">
        <f>IF('③入力シート'!L49="","",'③入力シート'!L49)</f>
        <v/>
      </c>
      <c r="AD73" s="101"/>
      <c r="AE73" s="105"/>
    </row>
    <row r="74" spans="1:31" ht="21" customHeight="1">
      <c r="A74" s="91" t="str">
        <f>IF('③入力シート'!A50="","",'③入力シート'!A50)</f>
        <v/>
      </c>
      <c r="B74" s="101"/>
      <c r="C74" s="105"/>
      <c r="D74" s="106" t="str">
        <f>IF('③入力シート'!B50="","",'③入力シート'!B50)</f>
        <v/>
      </c>
      <c r="E74" s="108"/>
      <c r="F74" s="108"/>
      <c r="G74" s="112"/>
      <c r="H74" s="91" t="str">
        <f>IF('③入力シート'!C50="","",'③入力シート'!C50)</f>
        <v/>
      </c>
      <c r="I74" s="105"/>
      <c r="J74" s="91" t="str">
        <f>IF('③入力シート'!F50="","",'③入力シート'!Q50)</f>
        <v/>
      </c>
      <c r="K74" s="101"/>
      <c r="L74" s="101"/>
      <c r="M74" s="105"/>
      <c r="N74" s="120" t="str">
        <f>IF('③入力シート'!H50="","",'③入力シート'!R50)</f>
        <v/>
      </c>
      <c r="O74" s="122"/>
      <c r="P74" s="124"/>
      <c r="Q74" s="120" t="str">
        <f>IF('③入力シート'!I50="","",'③入力シート'!S50)</f>
        <v/>
      </c>
      <c r="R74" s="122"/>
      <c r="S74" s="124"/>
      <c r="T74" s="91" t="str">
        <f>IF('③入力シート'!J50="","",'③入力シート'!J50)</f>
        <v/>
      </c>
      <c r="U74" s="101"/>
      <c r="V74" s="101"/>
      <c r="W74" s="105"/>
      <c r="X74" s="135" t="str">
        <f>IF('③入力シート'!K50="","",'③入力シート'!K50)</f>
        <v/>
      </c>
      <c r="Y74" s="137"/>
      <c r="Z74" s="137"/>
      <c r="AA74" s="137"/>
      <c r="AB74" s="139"/>
      <c r="AC74" s="91" t="str">
        <f>IF('③入力シート'!L50="","",'③入力シート'!L50)</f>
        <v/>
      </c>
      <c r="AD74" s="101"/>
      <c r="AE74" s="105"/>
    </row>
    <row r="75" spans="1:31" ht="21" customHeight="1">
      <c r="A75" s="91" t="str">
        <f>IF('③入力シート'!A51="","",'③入力シート'!A51)</f>
        <v/>
      </c>
      <c r="B75" s="101"/>
      <c r="C75" s="105"/>
      <c r="D75" s="106" t="str">
        <f>IF('③入力シート'!B51="","",'③入力シート'!B51)</f>
        <v/>
      </c>
      <c r="E75" s="108"/>
      <c r="F75" s="108"/>
      <c r="G75" s="112"/>
      <c r="H75" s="91" t="str">
        <f>IF('③入力シート'!C51="","",'③入力シート'!C51)</f>
        <v/>
      </c>
      <c r="I75" s="105"/>
      <c r="J75" s="91" t="str">
        <f>IF('③入力シート'!F51="","",'③入力シート'!Q51)</f>
        <v/>
      </c>
      <c r="K75" s="101"/>
      <c r="L75" s="101"/>
      <c r="M75" s="105"/>
      <c r="N75" s="120" t="str">
        <f>IF('③入力シート'!H51="","",'③入力シート'!R51)</f>
        <v/>
      </c>
      <c r="O75" s="122"/>
      <c r="P75" s="124"/>
      <c r="Q75" s="120" t="str">
        <f>IF('③入力シート'!I51="","",'③入力シート'!S51)</f>
        <v/>
      </c>
      <c r="R75" s="122"/>
      <c r="S75" s="124"/>
      <c r="T75" s="91" t="str">
        <f>IF('③入力シート'!J51="","",'③入力シート'!J51)</f>
        <v/>
      </c>
      <c r="U75" s="101"/>
      <c r="V75" s="101"/>
      <c r="W75" s="105"/>
      <c r="X75" s="135" t="str">
        <f>IF('③入力シート'!K51="","",'③入力シート'!K51)</f>
        <v/>
      </c>
      <c r="Y75" s="137"/>
      <c r="Z75" s="137"/>
      <c r="AA75" s="137"/>
      <c r="AB75" s="139"/>
      <c r="AC75" s="91" t="str">
        <f>IF('③入力シート'!L51="","",'③入力シート'!L51)</f>
        <v/>
      </c>
      <c r="AD75" s="101"/>
      <c r="AE75" s="105"/>
    </row>
    <row r="76" spans="1:31" ht="21" customHeight="1">
      <c r="A76" s="91" t="str">
        <f>IF('③入力シート'!A52="","",'③入力シート'!A52)</f>
        <v/>
      </c>
      <c r="B76" s="101"/>
      <c r="C76" s="105"/>
      <c r="D76" s="106" t="str">
        <f>IF('③入力シート'!B52="","",'③入力シート'!B52)</f>
        <v/>
      </c>
      <c r="E76" s="108"/>
      <c r="F76" s="108"/>
      <c r="G76" s="112"/>
      <c r="H76" s="91" t="str">
        <f>IF('③入力シート'!C52="","",'③入力シート'!C52)</f>
        <v/>
      </c>
      <c r="I76" s="105"/>
      <c r="J76" s="91" t="str">
        <f>IF('③入力シート'!F52="","",'③入力シート'!Q52)</f>
        <v/>
      </c>
      <c r="K76" s="101"/>
      <c r="L76" s="101"/>
      <c r="M76" s="105"/>
      <c r="N76" s="120" t="str">
        <f>IF('③入力シート'!H52="","",'③入力シート'!R52)</f>
        <v/>
      </c>
      <c r="O76" s="122"/>
      <c r="P76" s="124"/>
      <c r="Q76" s="120" t="str">
        <f>IF('③入力シート'!I52="","",'③入力シート'!S52)</f>
        <v/>
      </c>
      <c r="R76" s="122"/>
      <c r="S76" s="124"/>
      <c r="T76" s="91" t="str">
        <f>IF('③入力シート'!J52="","",'③入力シート'!J52)</f>
        <v/>
      </c>
      <c r="U76" s="101"/>
      <c r="V76" s="101"/>
      <c r="W76" s="105"/>
      <c r="X76" s="135" t="str">
        <f>IF('③入力シート'!K52="","",'③入力シート'!K52)</f>
        <v/>
      </c>
      <c r="Y76" s="137"/>
      <c r="Z76" s="137"/>
      <c r="AA76" s="137"/>
      <c r="AB76" s="139"/>
      <c r="AC76" s="91" t="str">
        <f>IF('③入力シート'!L52="","",'③入力シート'!L52)</f>
        <v/>
      </c>
      <c r="AD76" s="101"/>
      <c r="AE76" s="105"/>
    </row>
    <row r="77" spans="1:31" ht="21" customHeight="1">
      <c r="A77" s="91" t="str">
        <f>IF('③入力シート'!A53="","",'③入力シート'!A53)</f>
        <v/>
      </c>
      <c r="B77" s="101"/>
      <c r="C77" s="105"/>
      <c r="D77" s="106" t="str">
        <f>IF('③入力シート'!B53="","",'③入力シート'!B53)</f>
        <v/>
      </c>
      <c r="E77" s="108"/>
      <c r="F77" s="108"/>
      <c r="G77" s="112"/>
      <c r="H77" s="91" t="str">
        <f>IF('③入力シート'!C53="","",'③入力シート'!C53)</f>
        <v/>
      </c>
      <c r="I77" s="105"/>
      <c r="J77" s="91" t="str">
        <f>IF('③入力シート'!F53="","",'③入力シート'!Q53)</f>
        <v/>
      </c>
      <c r="K77" s="101"/>
      <c r="L77" s="101"/>
      <c r="M77" s="105"/>
      <c r="N77" s="120" t="str">
        <f>IF('③入力シート'!H53="","",'③入力シート'!R53)</f>
        <v/>
      </c>
      <c r="O77" s="122"/>
      <c r="P77" s="124"/>
      <c r="Q77" s="120" t="str">
        <f>IF('③入力シート'!I53="","",'③入力シート'!S53)</f>
        <v/>
      </c>
      <c r="R77" s="122"/>
      <c r="S77" s="124"/>
      <c r="T77" s="91" t="str">
        <f>IF('③入力シート'!J53="","",'③入力シート'!J53)</f>
        <v/>
      </c>
      <c r="U77" s="101"/>
      <c r="V77" s="101"/>
      <c r="W77" s="105"/>
      <c r="X77" s="135" t="str">
        <f>IF('③入力シート'!K53="","",'③入力シート'!K53)</f>
        <v/>
      </c>
      <c r="Y77" s="137"/>
      <c r="Z77" s="137"/>
      <c r="AA77" s="137"/>
      <c r="AB77" s="139"/>
      <c r="AC77" s="91" t="str">
        <f>IF('③入力シート'!L53="","",'③入力シート'!L53)</f>
        <v/>
      </c>
      <c r="AD77" s="101"/>
      <c r="AE77" s="105"/>
    </row>
    <row r="78" spans="1:31" ht="21" customHeight="1">
      <c r="A78" s="91" t="str">
        <f>IF('③入力シート'!A54="","",'③入力シート'!A54)</f>
        <v/>
      </c>
      <c r="B78" s="101"/>
      <c r="C78" s="105"/>
      <c r="D78" s="106" t="str">
        <f>IF('③入力シート'!B54="","",'③入力シート'!B54)</f>
        <v/>
      </c>
      <c r="E78" s="108"/>
      <c r="F78" s="108"/>
      <c r="G78" s="112"/>
      <c r="H78" s="91" t="str">
        <f>IF('③入力シート'!C54="","",'③入力シート'!C54)</f>
        <v/>
      </c>
      <c r="I78" s="105"/>
      <c r="J78" s="91" t="str">
        <f>IF('③入力シート'!F54="","",'③入力シート'!Q54)</f>
        <v/>
      </c>
      <c r="K78" s="101"/>
      <c r="L78" s="101"/>
      <c r="M78" s="105"/>
      <c r="N78" s="120" t="str">
        <f>IF('③入力シート'!H54="","",'③入力シート'!R54)</f>
        <v/>
      </c>
      <c r="O78" s="122"/>
      <c r="P78" s="124"/>
      <c r="Q78" s="120" t="str">
        <f>IF('③入力シート'!I54="","",'③入力シート'!S54)</f>
        <v/>
      </c>
      <c r="R78" s="122"/>
      <c r="S78" s="124"/>
      <c r="T78" s="91" t="str">
        <f>IF('③入力シート'!J54="","",'③入力シート'!J54)</f>
        <v/>
      </c>
      <c r="U78" s="101"/>
      <c r="V78" s="101"/>
      <c r="W78" s="105"/>
      <c r="X78" s="135" t="str">
        <f>IF('③入力シート'!K54="","",'③入力シート'!K54)</f>
        <v/>
      </c>
      <c r="Y78" s="137"/>
      <c r="Z78" s="137"/>
      <c r="AA78" s="137"/>
      <c r="AB78" s="139"/>
      <c r="AC78" s="91" t="str">
        <f>IF('③入力シート'!L54="","",'③入力シート'!L54)</f>
        <v/>
      </c>
      <c r="AD78" s="101"/>
      <c r="AE78" s="105"/>
    </row>
    <row r="79" spans="1:31" ht="21" customHeight="1">
      <c r="A79" s="91" t="str">
        <f>IF('③入力シート'!A55="","",'③入力シート'!A55)</f>
        <v/>
      </c>
      <c r="B79" s="101"/>
      <c r="C79" s="105"/>
      <c r="D79" s="106" t="str">
        <f>IF('③入力シート'!B55="","",'③入力シート'!B55)</f>
        <v/>
      </c>
      <c r="E79" s="108"/>
      <c r="F79" s="108"/>
      <c r="G79" s="112"/>
      <c r="H79" s="91" t="str">
        <f>IF('③入力シート'!C55="","",'③入力シート'!C55)</f>
        <v/>
      </c>
      <c r="I79" s="105"/>
      <c r="J79" s="91" t="str">
        <f>IF('③入力シート'!F55="","",'③入力シート'!Q55)</f>
        <v/>
      </c>
      <c r="K79" s="101"/>
      <c r="L79" s="101"/>
      <c r="M79" s="105"/>
      <c r="N79" s="120" t="str">
        <f>IF('③入力シート'!H55="","",'③入力シート'!R55)</f>
        <v/>
      </c>
      <c r="O79" s="122"/>
      <c r="P79" s="124"/>
      <c r="Q79" s="120" t="str">
        <f>IF('③入力シート'!I55="","",'③入力シート'!S55)</f>
        <v/>
      </c>
      <c r="R79" s="122"/>
      <c r="S79" s="124"/>
      <c r="T79" s="91" t="str">
        <f>IF('③入力シート'!J55="","",'③入力シート'!J55)</f>
        <v/>
      </c>
      <c r="U79" s="101"/>
      <c r="V79" s="101"/>
      <c r="W79" s="105"/>
      <c r="X79" s="135" t="str">
        <f>IF('③入力シート'!K55="","",'③入力シート'!K55)</f>
        <v/>
      </c>
      <c r="Y79" s="137"/>
      <c r="Z79" s="137"/>
      <c r="AA79" s="137"/>
      <c r="AB79" s="139"/>
      <c r="AC79" s="91" t="str">
        <f>IF('③入力シート'!L55="","",'③入力シート'!L55)</f>
        <v/>
      </c>
      <c r="AD79" s="101"/>
      <c r="AE79" s="105"/>
    </row>
    <row r="80" spans="1:31" ht="21" customHeight="1">
      <c r="A80" s="91" t="str">
        <f>IF('③入力シート'!A56="","",'③入力シート'!A56)</f>
        <v/>
      </c>
      <c r="B80" s="101"/>
      <c r="C80" s="105"/>
      <c r="D80" s="106" t="str">
        <f>IF('③入力シート'!B56="","",'③入力シート'!B56)</f>
        <v/>
      </c>
      <c r="E80" s="108"/>
      <c r="F80" s="108"/>
      <c r="G80" s="112"/>
      <c r="H80" s="91" t="str">
        <f>IF('③入力シート'!C56="","",'③入力シート'!C56)</f>
        <v/>
      </c>
      <c r="I80" s="105"/>
      <c r="J80" s="91" t="str">
        <f>IF('③入力シート'!F56="","",'③入力シート'!Q56)</f>
        <v/>
      </c>
      <c r="K80" s="101"/>
      <c r="L80" s="101"/>
      <c r="M80" s="105"/>
      <c r="N80" s="120" t="str">
        <f>IF('③入力シート'!H56="","",'③入力シート'!R56)</f>
        <v/>
      </c>
      <c r="O80" s="122"/>
      <c r="P80" s="124"/>
      <c r="Q80" s="120" t="str">
        <f>IF('③入力シート'!I56="","",'③入力シート'!S56)</f>
        <v/>
      </c>
      <c r="R80" s="122"/>
      <c r="S80" s="124"/>
      <c r="T80" s="91" t="str">
        <f>IF('③入力シート'!J56="","",'③入力シート'!J56)</f>
        <v/>
      </c>
      <c r="U80" s="101"/>
      <c r="V80" s="101"/>
      <c r="W80" s="105"/>
      <c r="X80" s="135" t="str">
        <f>IF('③入力シート'!K56="","",'③入力シート'!K56)</f>
        <v/>
      </c>
      <c r="Y80" s="137"/>
      <c r="Z80" s="137"/>
      <c r="AA80" s="137"/>
      <c r="AB80" s="139"/>
      <c r="AC80" s="91" t="str">
        <f>IF('③入力シート'!L56="","",'③入力シート'!L56)</f>
        <v/>
      </c>
      <c r="AD80" s="101"/>
      <c r="AE80" s="105"/>
    </row>
    <row r="81" spans="1:31" ht="21" customHeight="1">
      <c r="A81" s="91" t="str">
        <f>IF('③入力シート'!A57="","",'③入力シート'!A57)</f>
        <v/>
      </c>
      <c r="B81" s="101"/>
      <c r="C81" s="105"/>
      <c r="D81" s="106" t="str">
        <f>IF('③入力シート'!B57="","",'③入力シート'!B57)</f>
        <v/>
      </c>
      <c r="E81" s="108"/>
      <c r="F81" s="108"/>
      <c r="G81" s="112"/>
      <c r="H81" s="91" t="str">
        <f>IF('③入力シート'!C57="","",'③入力シート'!C57)</f>
        <v/>
      </c>
      <c r="I81" s="105"/>
      <c r="J81" s="91" t="str">
        <f>IF('③入力シート'!F57="","",'③入力シート'!Q57)</f>
        <v/>
      </c>
      <c r="K81" s="101"/>
      <c r="L81" s="101"/>
      <c r="M81" s="105"/>
      <c r="N81" s="120" t="str">
        <f>IF('③入力シート'!H57="","",'③入力シート'!R57)</f>
        <v/>
      </c>
      <c r="O81" s="122"/>
      <c r="P81" s="124"/>
      <c r="Q81" s="120" t="str">
        <f>IF('③入力シート'!I57="","",'③入力シート'!S57)</f>
        <v/>
      </c>
      <c r="R81" s="122"/>
      <c r="S81" s="124"/>
      <c r="T81" s="91" t="str">
        <f>IF('③入力シート'!J57="","",'③入力シート'!J57)</f>
        <v/>
      </c>
      <c r="U81" s="101"/>
      <c r="V81" s="101"/>
      <c r="W81" s="105"/>
      <c r="X81" s="135" t="str">
        <f>IF('③入力シート'!K57="","",'③入力シート'!K57)</f>
        <v/>
      </c>
      <c r="Y81" s="137"/>
      <c r="Z81" s="137"/>
      <c r="AA81" s="137"/>
      <c r="AB81" s="139"/>
      <c r="AC81" s="91" t="str">
        <f>IF('③入力シート'!L57="","",'③入力シート'!L57)</f>
        <v/>
      </c>
      <c r="AD81" s="101"/>
      <c r="AE81" s="105"/>
    </row>
    <row r="82" spans="1:31" ht="21" customHeight="1">
      <c r="A82" s="91" t="str">
        <f>IF('③入力シート'!A58="","",'③入力シート'!A58)</f>
        <v/>
      </c>
      <c r="B82" s="101"/>
      <c r="C82" s="105"/>
      <c r="D82" s="106" t="str">
        <f>IF('③入力シート'!B58="","",'③入力シート'!B58)</f>
        <v/>
      </c>
      <c r="E82" s="108"/>
      <c r="F82" s="108"/>
      <c r="G82" s="112"/>
      <c r="H82" s="91" t="str">
        <f>IF('③入力シート'!C58="","",'③入力シート'!C58)</f>
        <v/>
      </c>
      <c r="I82" s="105"/>
      <c r="J82" s="91" t="str">
        <f>IF('③入力シート'!F58="","",'③入力シート'!Q58)</f>
        <v/>
      </c>
      <c r="K82" s="101"/>
      <c r="L82" s="101"/>
      <c r="M82" s="105"/>
      <c r="N82" s="120" t="str">
        <f>IF('③入力シート'!H58="","",'③入力シート'!R58)</f>
        <v/>
      </c>
      <c r="O82" s="122"/>
      <c r="P82" s="124"/>
      <c r="Q82" s="120" t="str">
        <f>IF('③入力シート'!I58="","",'③入力シート'!S58)</f>
        <v/>
      </c>
      <c r="R82" s="122"/>
      <c r="S82" s="124"/>
      <c r="T82" s="91" t="str">
        <f>IF('③入力シート'!J58="","",'③入力シート'!J58)</f>
        <v/>
      </c>
      <c r="U82" s="101"/>
      <c r="V82" s="101"/>
      <c r="W82" s="105"/>
      <c r="X82" s="135" t="str">
        <f>IF('③入力シート'!K58="","",'③入力シート'!K58)</f>
        <v/>
      </c>
      <c r="Y82" s="137"/>
      <c r="Z82" s="137"/>
      <c r="AA82" s="137"/>
      <c r="AB82" s="139"/>
      <c r="AC82" s="91" t="str">
        <f>IF('③入力シート'!L58="","",'③入力シート'!L58)</f>
        <v/>
      </c>
      <c r="AD82" s="101"/>
      <c r="AE82" s="105"/>
    </row>
    <row r="83" spans="1:31" ht="21" customHeight="1">
      <c r="A83" s="91" t="str">
        <f>IF('③入力シート'!A59="","",'③入力シート'!A59)</f>
        <v/>
      </c>
      <c r="B83" s="101"/>
      <c r="C83" s="105"/>
      <c r="D83" s="106" t="str">
        <f>IF('③入力シート'!B59="","",'③入力シート'!B59)</f>
        <v/>
      </c>
      <c r="E83" s="108"/>
      <c r="F83" s="108"/>
      <c r="G83" s="112"/>
      <c r="H83" s="91" t="str">
        <f>IF('③入力シート'!C59="","",'③入力シート'!C59)</f>
        <v/>
      </c>
      <c r="I83" s="105"/>
      <c r="J83" s="91" t="str">
        <f>IF('③入力シート'!F59="","",'③入力シート'!Q59)</f>
        <v/>
      </c>
      <c r="K83" s="101"/>
      <c r="L83" s="101"/>
      <c r="M83" s="105"/>
      <c r="N83" s="120" t="str">
        <f>IF('③入力シート'!H59="","",'③入力シート'!R59)</f>
        <v/>
      </c>
      <c r="O83" s="122"/>
      <c r="P83" s="124"/>
      <c r="Q83" s="120" t="str">
        <f>IF('③入力シート'!I59="","",'③入力シート'!S59)</f>
        <v/>
      </c>
      <c r="R83" s="122"/>
      <c r="S83" s="124"/>
      <c r="T83" s="91" t="str">
        <f>IF('③入力シート'!J59="","",'③入力シート'!J59)</f>
        <v/>
      </c>
      <c r="U83" s="101"/>
      <c r="V83" s="101"/>
      <c r="W83" s="105"/>
      <c r="X83" s="135" t="str">
        <f>IF('③入力シート'!K59="","",'③入力シート'!K59)</f>
        <v/>
      </c>
      <c r="Y83" s="137"/>
      <c r="Z83" s="137"/>
      <c r="AA83" s="137"/>
      <c r="AB83" s="139"/>
      <c r="AC83" s="91" t="str">
        <f>IF('③入力シート'!L59="","",'③入力シート'!L59)</f>
        <v/>
      </c>
      <c r="AD83" s="101"/>
      <c r="AE83" s="105"/>
    </row>
    <row r="84" spans="1:31" ht="21" customHeight="1">
      <c r="A84" s="91" t="str">
        <f>IF('③入力シート'!A60="","",'③入力シート'!A60)</f>
        <v/>
      </c>
      <c r="B84" s="101"/>
      <c r="C84" s="105"/>
      <c r="D84" s="106" t="str">
        <f>IF('③入力シート'!B60="","",'③入力シート'!B60)</f>
        <v/>
      </c>
      <c r="E84" s="108"/>
      <c r="F84" s="108"/>
      <c r="G84" s="112"/>
      <c r="H84" s="91" t="str">
        <f>IF('③入力シート'!C60="","",'③入力シート'!C60)</f>
        <v/>
      </c>
      <c r="I84" s="105"/>
      <c r="J84" s="91" t="str">
        <f>IF('③入力シート'!F60="","",'③入力シート'!Q60)</f>
        <v/>
      </c>
      <c r="K84" s="101"/>
      <c r="L84" s="101"/>
      <c r="M84" s="105"/>
      <c r="N84" s="120" t="str">
        <f>IF('③入力シート'!H60="","",'③入力シート'!R60)</f>
        <v/>
      </c>
      <c r="O84" s="122"/>
      <c r="P84" s="124"/>
      <c r="Q84" s="120" t="str">
        <f>IF('③入力シート'!I60="","",'③入力シート'!S60)</f>
        <v/>
      </c>
      <c r="R84" s="122"/>
      <c r="S84" s="124"/>
      <c r="T84" s="91" t="str">
        <f>IF('③入力シート'!J60="","",'③入力シート'!J60)</f>
        <v/>
      </c>
      <c r="U84" s="101"/>
      <c r="V84" s="101"/>
      <c r="W84" s="105"/>
      <c r="X84" s="135" t="str">
        <f>IF('③入力シート'!K60="","",'③入力シート'!K60)</f>
        <v/>
      </c>
      <c r="Y84" s="137"/>
      <c r="Z84" s="137"/>
      <c r="AA84" s="137"/>
      <c r="AB84" s="139"/>
      <c r="AC84" s="91" t="str">
        <f>IF('③入力シート'!L60="","",'③入力シート'!L60)</f>
        <v/>
      </c>
      <c r="AD84" s="101"/>
      <c r="AE84" s="105"/>
    </row>
    <row r="85" spans="1:31" ht="21" customHeight="1">
      <c r="A85" s="91" t="str">
        <f>IF('③入力シート'!A61="","",'③入力シート'!A61)</f>
        <v/>
      </c>
      <c r="B85" s="101"/>
      <c r="C85" s="105"/>
      <c r="D85" s="106" t="str">
        <f>IF('③入力シート'!B61="","",'③入力シート'!B61)</f>
        <v/>
      </c>
      <c r="E85" s="108"/>
      <c r="F85" s="108"/>
      <c r="G85" s="112"/>
      <c r="H85" s="91" t="str">
        <f>IF('③入力シート'!C61="","",'③入力シート'!C61)</f>
        <v/>
      </c>
      <c r="I85" s="105"/>
      <c r="J85" s="91" t="str">
        <f>IF('③入力シート'!F61="","",'③入力シート'!Q61)</f>
        <v/>
      </c>
      <c r="K85" s="101"/>
      <c r="L85" s="101"/>
      <c r="M85" s="105"/>
      <c r="N85" s="120" t="str">
        <f>IF('③入力シート'!H61="","",'③入力シート'!R61)</f>
        <v/>
      </c>
      <c r="O85" s="122"/>
      <c r="P85" s="124"/>
      <c r="Q85" s="120" t="str">
        <f>IF('③入力シート'!I61="","",'③入力シート'!S61)</f>
        <v/>
      </c>
      <c r="R85" s="122"/>
      <c r="S85" s="124"/>
      <c r="T85" s="91" t="str">
        <f>IF('③入力シート'!J61="","",'③入力シート'!J61)</f>
        <v/>
      </c>
      <c r="U85" s="101"/>
      <c r="V85" s="101"/>
      <c r="W85" s="105"/>
      <c r="X85" s="135" t="str">
        <f>IF('③入力シート'!K61="","",'③入力シート'!K61)</f>
        <v/>
      </c>
      <c r="Y85" s="137"/>
      <c r="Z85" s="137"/>
      <c r="AA85" s="137"/>
      <c r="AB85" s="139"/>
      <c r="AC85" s="91" t="str">
        <f>IF('③入力シート'!L61="","",'③入力シート'!L61)</f>
        <v/>
      </c>
      <c r="AD85" s="101"/>
      <c r="AE85" s="105"/>
    </row>
    <row r="86" spans="1:31" ht="21" customHeight="1">
      <c r="A86" s="91" t="str">
        <f>IF('③入力シート'!A62="","",'③入力シート'!A62)</f>
        <v/>
      </c>
      <c r="B86" s="101"/>
      <c r="C86" s="105"/>
      <c r="D86" s="106" t="str">
        <f>IF('③入力シート'!B62="","",'③入力シート'!B62)</f>
        <v/>
      </c>
      <c r="E86" s="108"/>
      <c r="F86" s="108"/>
      <c r="G86" s="112"/>
      <c r="H86" s="91" t="str">
        <f>IF('③入力シート'!C62="","",'③入力シート'!C62)</f>
        <v/>
      </c>
      <c r="I86" s="105"/>
      <c r="J86" s="91" t="str">
        <f>IF('③入力シート'!F62="","",'③入力シート'!Q62)</f>
        <v/>
      </c>
      <c r="K86" s="101"/>
      <c r="L86" s="101"/>
      <c r="M86" s="105"/>
      <c r="N86" s="120" t="str">
        <f>IF('③入力シート'!H62="","",'③入力シート'!R62)</f>
        <v/>
      </c>
      <c r="O86" s="122"/>
      <c r="P86" s="124"/>
      <c r="Q86" s="120" t="str">
        <f>IF('③入力シート'!I62="","",'③入力シート'!S62)</f>
        <v/>
      </c>
      <c r="R86" s="122"/>
      <c r="S86" s="124"/>
      <c r="T86" s="91" t="str">
        <f>IF('③入力シート'!J62="","",'③入力シート'!J62)</f>
        <v/>
      </c>
      <c r="U86" s="101"/>
      <c r="V86" s="101"/>
      <c r="W86" s="105"/>
      <c r="X86" s="135" t="str">
        <f>IF('③入力シート'!K62="","",'③入力シート'!K62)</f>
        <v/>
      </c>
      <c r="Y86" s="137"/>
      <c r="Z86" s="137"/>
      <c r="AA86" s="137"/>
      <c r="AB86" s="139"/>
      <c r="AC86" s="91" t="str">
        <f>IF('③入力シート'!L62="","",'③入力シート'!L62)</f>
        <v/>
      </c>
      <c r="AD86" s="101"/>
      <c r="AE86" s="105"/>
    </row>
    <row r="87" spans="1:31" ht="21" customHeight="1">
      <c r="A87" s="91" t="str">
        <f>IF('③入力シート'!A63="","",'③入力シート'!A63)</f>
        <v/>
      </c>
      <c r="B87" s="101"/>
      <c r="C87" s="105"/>
      <c r="D87" s="106" t="str">
        <f>IF('③入力シート'!B63="","",'③入力シート'!B63)</f>
        <v/>
      </c>
      <c r="E87" s="108"/>
      <c r="F87" s="108"/>
      <c r="G87" s="112"/>
      <c r="H87" s="91" t="str">
        <f>IF('③入力シート'!C63="","",'③入力シート'!C63)</f>
        <v/>
      </c>
      <c r="I87" s="105"/>
      <c r="J87" s="91" t="str">
        <f>IF('③入力シート'!F63="","",'③入力シート'!Q63)</f>
        <v/>
      </c>
      <c r="K87" s="101"/>
      <c r="L87" s="101"/>
      <c r="M87" s="105"/>
      <c r="N87" s="120" t="str">
        <f>IF('③入力シート'!H63="","",'③入力シート'!R63)</f>
        <v/>
      </c>
      <c r="O87" s="122"/>
      <c r="P87" s="124"/>
      <c r="Q87" s="120" t="str">
        <f>IF('③入力シート'!I63="","",'③入力シート'!S63)</f>
        <v/>
      </c>
      <c r="R87" s="122"/>
      <c r="S87" s="124"/>
      <c r="T87" s="91" t="str">
        <f>IF('③入力シート'!J63="","",'③入力シート'!J63)</f>
        <v/>
      </c>
      <c r="U87" s="101"/>
      <c r="V87" s="101"/>
      <c r="W87" s="105"/>
      <c r="X87" s="135" t="str">
        <f>IF('③入力シート'!K63="","",'③入力シート'!K63)</f>
        <v/>
      </c>
      <c r="Y87" s="137"/>
      <c r="Z87" s="137"/>
      <c r="AA87" s="137"/>
      <c r="AB87" s="139"/>
      <c r="AC87" s="91" t="str">
        <f>IF('③入力シート'!L63="","",'③入力シート'!L63)</f>
        <v/>
      </c>
      <c r="AD87" s="101"/>
      <c r="AE87" s="105"/>
    </row>
    <row r="88" spans="1:31" ht="21" customHeight="1">
      <c r="A88" s="91" t="str">
        <f>IF('③入力シート'!A64="","",'③入力シート'!A64)</f>
        <v/>
      </c>
      <c r="B88" s="101"/>
      <c r="C88" s="105"/>
      <c r="D88" s="106" t="str">
        <f>IF('③入力シート'!B64="","",'③入力シート'!B64)</f>
        <v/>
      </c>
      <c r="E88" s="108"/>
      <c r="F88" s="108"/>
      <c r="G88" s="112"/>
      <c r="H88" s="91" t="str">
        <f>IF('③入力シート'!C64="","",'③入力シート'!C64)</f>
        <v/>
      </c>
      <c r="I88" s="105"/>
      <c r="J88" s="91" t="str">
        <f>IF('③入力シート'!F64="","",'③入力シート'!Q64)</f>
        <v/>
      </c>
      <c r="K88" s="101"/>
      <c r="L88" s="101"/>
      <c r="M88" s="105"/>
      <c r="N88" s="120" t="str">
        <f>IF('③入力シート'!H64="","",'③入力シート'!R64)</f>
        <v/>
      </c>
      <c r="O88" s="122"/>
      <c r="P88" s="124"/>
      <c r="Q88" s="120" t="str">
        <f>IF('③入力シート'!I64="","",'③入力シート'!S64)</f>
        <v/>
      </c>
      <c r="R88" s="122"/>
      <c r="S88" s="124"/>
      <c r="T88" s="91" t="str">
        <f>IF('③入力シート'!J64="","",'③入力シート'!J64)</f>
        <v/>
      </c>
      <c r="U88" s="101"/>
      <c r="V88" s="101"/>
      <c r="W88" s="105"/>
      <c r="X88" s="135" t="str">
        <f>IF('③入力シート'!K64="","",'③入力シート'!K64)</f>
        <v/>
      </c>
      <c r="Y88" s="137"/>
      <c r="Z88" s="137"/>
      <c r="AA88" s="137"/>
      <c r="AB88" s="139"/>
      <c r="AC88" s="91" t="str">
        <f>IF('③入力シート'!L64="","",'③入力シート'!L64)</f>
        <v/>
      </c>
      <c r="AD88" s="101"/>
      <c r="AE88" s="105"/>
    </row>
    <row r="89" spans="1:31" ht="21" customHeight="1">
      <c r="A89" s="91" t="str">
        <f>IF('③入力シート'!A65="","",'③入力シート'!A65)</f>
        <v/>
      </c>
      <c r="B89" s="101"/>
      <c r="C89" s="105"/>
      <c r="D89" s="106" t="str">
        <f>IF('③入力シート'!B65="","",'③入力シート'!B65)</f>
        <v/>
      </c>
      <c r="E89" s="108"/>
      <c r="F89" s="108"/>
      <c r="G89" s="112"/>
      <c r="H89" s="91" t="str">
        <f>IF('③入力シート'!C65="","",'③入力シート'!C65)</f>
        <v/>
      </c>
      <c r="I89" s="105"/>
      <c r="J89" s="91" t="str">
        <f>IF('③入力シート'!F65="","",'③入力シート'!Q65)</f>
        <v/>
      </c>
      <c r="K89" s="101"/>
      <c r="L89" s="101"/>
      <c r="M89" s="105"/>
      <c r="N89" s="120" t="str">
        <f>IF('③入力シート'!H65="","",'③入力シート'!R65)</f>
        <v/>
      </c>
      <c r="O89" s="122"/>
      <c r="P89" s="124"/>
      <c r="Q89" s="120" t="str">
        <f>IF('③入力シート'!I65="","",'③入力シート'!S65)</f>
        <v/>
      </c>
      <c r="R89" s="122"/>
      <c r="S89" s="124"/>
      <c r="T89" s="91" t="str">
        <f>IF('③入力シート'!J65="","",'③入力シート'!J65)</f>
        <v/>
      </c>
      <c r="U89" s="101"/>
      <c r="V89" s="101"/>
      <c r="W89" s="105"/>
      <c r="X89" s="135" t="str">
        <f>IF('③入力シート'!K65="","",'③入力シート'!K65)</f>
        <v/>
      </c>
      <c r="Y89" s="137"/>
      <c r="Z89" s="137"/>
      <c r="AA89" s="137"/>
      <c r="AB89" s="139"/>
      <c r="AC89" s="91" t="str">
        <f>IF('③入力シート'!L65="","",'③入力シート'!L65)</f>
        <v/>
      </c>
      <c r="AD89" s="101"/>
      <c r="AE89" s="105"/>
    </row>
    <row r="90" spans="1:31" ht="21" customHeight="1">
      <c r="A90" s="91" t="str">
        <f>IF('③入力シート'!A66="","",'③入力シート'!A66)</f>
        <v/>
      </c>
      <c r="B90" s="101"/>
      <c r="C90" s="105"/>
      <c r="D90" s="106" t="str">
        <f>IF('③入力シート'!B66="","",'③入力シート'!B66)</f>
        <v/>
      </c>
      <c r="E90" s="108"/>
      <c r="F90" s="108"/>
      <c r="G90" s="112"/>
      <c r="H90" s="91" t="str">
        <f>IF('③入力シート'!C66="","",'③入力シート'!C66)</f>
        <v/>
      </c>
      <c r="I90" s="105"/>
      <c r="J90" s="91" t="str">
        <f>IF('③入力シート'!F66="","",'③入力シート'!Q66)</f>
        <v/>
      </c>
      <c r="K90" s="101"/>
      <c r="L90" s="101"/>
      <c r="M90" s="105"/>
      <c r="N90" s="120" t="str">
        <f>IF('③入力シート'!H66="","",'③入力シート'!R66)</f>
        <v/>
      </c>
      <c r="O90" s="122"/>
      <c r="P90" s="124"/>
      <c r="Q90" s="120" t="str">
        <f>IF('③入力シート'!I66="","",'③入力シート'!S66)</f>
        <v/>
      </c>
      <c r="R90" s="122"/>
      <c r="S90" s="124"/>
      <c r="T90" s="91" t="str">
        <f>IF('③入力シート'!J66="","",'③入力シート'!J66)</f>
        <v/>
      </c>
      <c r="U90" s="101"/>
      <c r="V90" s="101"/>
      <c r="W90" s="105"/>
      <c r="X90" s="135" t="str">
        <f>IF('③入力シート'!K66="","",'③入力シート'!K66)</f>
        <v/>
      </c>
      <c r="Y90" s="137"/>
      <c r="Z90" s="137"/>
      <c r="AA90" s="137"/>
      <c r="AB90" s="139"/>
      <c r="AC90" s="91" t="str">
        <f>IF('③入力シート'!L66="","",'③入力シート'!L66)</f>
        <v/>
      </c>
      <c r="AD90" s="101"/>
      <c r="AE90" s="105"/>
    </row>
    <row r="91" spans="1:31" ht="21" customHeight="1">
      <c r="A91" s="91" t="str">
        <f>IF('③入力シート'!A67="","",'③入力シート'!A67)</f>
        <v/>
      </c>
      <c r="B91" s="101"/>
      <c r="C91" s="105"/>
      <c r="D91" s="106" t="str">
        <f>IF('③入力シート'!B67="","",'③入力シート'!B67)</f>
        <v/>
      </c>
      <c r="E91" s="108"/>
      <c r="F91" s="108"/>
      <c r="G91" s="112"/>
      <c r="H91" s="91" t="str">
        <f>IF('③入力シート'!C67="","",'③入力シート'!C67)</f>
        <v/>
      </c>
      <c r="I91" s="105"/>
      <c r="J91" s="91" t="str">
        <f>IF('③入力シート'!F67="","",'③入力シート'!Q67)</f>
        <v/>
      </c>
      <c r="K91" s="101"/>
      <c r="L91" s="101"/>
      <c r="M91" s="105"/>
      <c r="N91" s="120" t="str">
        <f>IF('③入力シート'!H67="","",'③入力シート'!R67)</f>
        <v/>
      </c>
      <c r="O91" s="122"/>
      <c r="P91" s="124"/>
      <c r="Q91" s="120" t="str">
        <f>IF('③入力シート'!I67="","",'③入力シート'!S67)</f>
        <v/>
      </c>
      <c r="R91" s="122"/>
      <c r="S91" s="124"/>
      <c r="T91" s="91" t="str">
        <f>IF('③入力シート'!J67="","",'③入力シート'!J67)</f>
        <v/>
      </c>
      <c r="U91" s="101"/>
      <c r="V91" s="101"/>
      <c r="W91" s="105"/>
      <c r="X91" s="135" t="str">
        <f>IF('③入力シート'!K67="","",'③入力シート'!K67)</f>
        <v/>
      </c>
      <c r="Y91" s="137"/>
      <c r="Z91" s="137"/>
      <c r="AA91" s="137"/>
      <c r="AB91" s="139"/>
      <c r="AC91" s="91" t="str">
        <f>IF('③入力シート'!L67="","",'③入力シート'!L67)</f>
        <v/>
      </c>
      <c r="AD91" s="101"/>
      <c r="AE91" s="105"/>
    </row>
    <row r="92" spans="1:31" ht="21" customHeight="1">
      <c r="A92" s="91" t="str">
        <f>IF('③入力シート'!A68="","",'③入力シート'!A68)</f>
        <v/>
      </c>
      <c r="B92" s="101"/>
      <c r="C92" s="105"/>
      <c r="D92" s="106" t="str">
        <f>IF('③入力シート'!B68="","",'③入力シート'!B68)</f>
        <v/>
      </c>
      <c r="E92" s="108"/>
      <c r="F92" s="108"/>
      <c r="G92" s="112"/>
      <c r="H92" s="91" t="str">
        <f>IF('③入力シート'!C68="","",'③入力シート'!C68)</f>
        <v/>
      </c>
      <c r="I92" s="105"/>
      <c r="J92" s="91" t="str">
        <f>IF('③入力シート'!F68="","",'③入力シート'!Q68)</f>
        <v/>
      </c>
      <c r="K92" s="101"/>
      <c r="L92" s="101"/>
      <c r="M92" s="105"/>
      <c r="N92" s="120" t="str">
        <f>IF('③入力シート'!H68="","",'③入力シート'!R68)</f>
        <v/>
      </c>
      <c r="O92" s="122"/>
      <c r="P92" s="124"/>
      <c r="Q92" s="120" t="str">
        <f>IF('③入力シート'!I68="","",'③入力シート'!S68)</f>
        <v/>
      </c>
      <c r="R92" s="122"/>
      <c r="S92" s="124"/>
      <c r="T92" s="91" t="str">
        <f>IF('③入力シート'!J68="","",'③入力シート'!J68)</f>
        <v/>
      </c>
      <c r="U92" s="101"/>
      <c r="V92" s="101"/>
      <c r="W92" s="105"/>
      <c r="X92" s="135" t="str">
        <f>IF('③入力シート'!K68="","",'③入力シート'!K68)</f>
        <v/>
      </c>
      <c r="Y92" s="137"/>
      <c r="Z92" s="137"/>
      <c r="AA92" s="137"/>
      <c r="AB92" s="139"/>
      <c r="AC92" s="91" t="str">
        <f>IF('③入力シート'!L68="","",'③入力シート'!L68)</f>
        <v/>
      </c>
      <c r="AD92" s="101"/>
      <c r="AE92" s="105"/>
    </row>
    <row r="93" spans="1:31" ht="21" customHeight="1">
      <c r="A93" s="91" t="str">
        <f>IF('③入力シート'!A69="","",'③入力シート'!A69)</f>
        <v/>
      </c>
      <c r="B93" s="101"/>
      <c r="C93" s="105"/>
      <c r="D93" s="106" t="str">
        <f>IF('③入力シート'!B69="","",'③入力シート'!B69)</f>
        <v/>
      </c>
      <c r="E93" s="108"/>
      <c r="F93" s="108"/>
      <c r="G93" s="112"/>
      <c r="H93" s="91" t="str">
        <f>IF('③入力シート'!C69="","",'③入力シート'!C69)</f>
        <v/>
      </c>
      <c r="I93" s="105"/>
      <c r="J93" s="91" t="str">
        <f>IF('③入力シート'!F69="","",'③入力シート'!Q69)</f>
        <v/>
      </c>
      <c r="K93" s="101"/>
      <c r="L93" s="101"/>
      <c r="M93" s="105"/>
      <c r="N93" s="120" t="str">
        <f>IF('③入力シート'!H69="","",'③入力シート'!R69)</f>
        <v/>
      </c>
      <c r="O93" s="122"/>
      <c r="P93" s="124"/>
      <c r="Q93" s="120" t="str">
        <f>IF('③入力シート'!I69="","",'③入力シート'!S69)</f>
        <v/>
      </c>
      <c r="R93" s="122"/>
      <c r="S93" s="124"/>
      <c r="T93" s="91" t="str">
        <f>IF('③入力シート'!J69="","",'③入力シート'!J69)</f>
        <v/>
      </c>
      <c r="U93" s="101"/>
      <c r="V93" s="101"/>
      <c r="W93" s="105"/>
      <c r="X93" s="135" t="str">
        <f>IF('③入力シート'!K69="","",'③入力シート'!K69)</f>
        <v/>
      </c>
      <c r="Y93" s="137"/>
      <c r="Z93" s="137"/>
      <c r="AA93" s="137"/>
      <c r="AB93" s="139"/>
      <c r="AC93" s="91" t="str">
        <f>IF('③入力シート'!L69="","",'③入力シート'!L69)</f>
        <v/>
      </c>
      <c r="AD93" s="101"/>
      <c r="AE93" s="105"/>
    </row>
    <row r="94" spans="1:31" ht="21" customHeight="1">
      <c r="A94" s="91" t="str">
        <f>IF('③入力シート'!A70="","",'③入力シート'!A70)</f>
        <v/>
      </c>
      <c r="B94" s="101"/>
      <c r="C94" s="105"/>
      <c r="D94" s="106" t="str">
        <f>IF('③入力シート'!B70="","",'③入力シート'!B70)</f>
        <v/>
      </c>
      <c r="E94" s="108"/>
      <c r="F94" s="108"/>
      <c r="G94" s="112"/>
      <c r="H94" s="91" t="str">
        <f>IF('③入力シート'!C70="","",'③入力シート'!C70)</f>
        <v/>
      </c>
      <c r="I94" s="105"/>
      <c r="J94" s="91" t="str">
        <f>IF('③入力シート'!F70="","",'③入力シート'!Q70)</f>
        <v/>
      </c>
      <c r="K94" s="101"/>
      <c r="L94" s="101"/>
      <c r="M94" s="105"/>
      <c r="N94" s="120" t="str">
        <f>IF('③入力シート'!H70="","",'③入力シート'!R70)</f>
        <v/>
      </c>
      <c r="O94" s="122"/>
      <c r="P94" s="124"/>
      <c r="Q94" s="120" t="str">
        <f>IF('③入力シート'!I70="","",'③入力シート'!S70)</f>
        <v/>
      </c>
      <c r="R94" s="122"/>
      <c r="S94" s="124"/>
      <c r="T94" s="91" t="str">
        <f>IF('③入力シート'!J70="","",'③入力シート'!J70)</f>
        <v/>
      </c>
      <c r="U94" s="101"/>
      <c r="V94" s="101"/>
      <c r="W94" s="105"/>
      <c r="X94" s="135" t="str">
        <f>IF('③入力シート'!K70="","",'③入力シート'!K70)</f>
        <v/>
      </c>
      <c r="Y94" s="137"/>
      <c r="Z94" s="137"/>
      <c r="AA94" s="137"/>
      <c r="AB94" s="139"/>
      <c r="AC94" s="91" t="str">
        <f>IF('③入力シート'!L70="","",'③入力シート'!L70)</f>
        <v/>
      </c>
      <c r="AD94" s="101"/>
      <c r="AE94" s="105"/>
    </row>
    <row r="95" spans="1:31" ht="21" customHeight="1">
      <c r="A95" s="91" t="str">
        <f>IF('③入力シート'!A71="","",'③入力シート'!A71)</f>
        <v/>
      </c>
      <c r="B95" s="101"/>
      <c r="C95" s="105"/>
      <c r="D95" s="106" t="str">
        <f>IF('③入力シート'!B71="","",'③入力シート'!B71)</f>
        <v/>
      </c>
      <c r="E95" s="108"/>
      <c r="F95" s="108"/>
      <c r="G95" s="112"/>
      <c r="H95" s="91" t="str">
        <f>IF('③入力シート'!C71="","",'③入力シート'!C71)</f>
        <v/>
      </c>
      <c r="I95" s="105"/>
      <c r="J95" s="91" t="str">
        <f>IF('③入力シート'!F71="","",'③入力シート'!Q71)</f>
        <v/>
      </c>
      <c r="K95" s="101"/>
      <c r="L95" s="101"/>
      <c r="M95" s="105"/>
      <c r="N95" s="120" t="str">
        <f>IF('③入力シート'!H71="","",'③入力シート'!R71)</f>
        <v/>
      </c>
      <c r="O95" s="122"/>
      <c r="P95" s="124"/>
      <c r="Q95" s="120" t="str">
        <f>IF('③入力シート'!I71="","",'③入力シート'!S71)</f>
        <v/>
      </c>
      <c r="R95" s="122"/>
      <c r="S95" s="124"/>
      <c r="T95" s="91" t="str">
        <f>IF('③入力シート'!J71="","",'③入力シート'!J71)</f>
        <v/>
      </c>
      <c r="U95" s="101"/>
      <c r="V95" s="101"/>
      <c r="W95" s="105"/>
      <c r="X95" s="135" t="str">
        <f>IF('③入力シート'!K71="","",'③入力シート'!K71)</f>
        <v/>
      </c>
      <c r="Y95" s="137"/>
      <c r="Z95" s="137"/>
      <c r="AA95" s="137"/>
      <c r="AB95" s="139"/>
      <c r="AC95" s="91" t="str">
        <f>IF('③入力シート'!L71="","",'③入力シート'!L71)</f>
        <v/>
      </c>
      <c r="AD95" s="101"/>
      <c r="AE95" s="105"/>
    </row>
    <row r="96" spans="1:31" ht="21" customHeight="1">
      <c r="A96" s="91" t="str">
        <f>IF('③入力シート'!A72="","",'③入力シート'!A72)</f>
        <v/>
      </c>
      <c r="B96" s="101"/>
      <c r="C96" s="105"/>
      <c r="D96" s="106" t="str">
        <f>IF('③入力シート'!B72="","",'③入力シート'!B72)</f>
        <v/>
      </c>
      <c r="E96" s="108"/>
      <c r="F96" s="108"/>
      <c r="G96" s="112"/>
      <c r="H96" s="91" t="str">
        <f>IF('③入力シート'!C72="","",'③入力シート'!C72)</f>
        <v/>
      </c>
      <c r="I96" s="105"/>
      <c r="J96" s="91" t="str">
        <f>IF('③入力シート'!F72="","",'③入力シート'!Q72)</f>
        <v/>
      </c>
      <c r="K96" s="101"/>
      <c r="L96" s="101"/>
      <c r="M96" s="105"/>
      <c r="N96" s="120" t="str">
        <f>IF('③入力シート'!H72="","",'③入力シート'!R72)</f>
        <v/>
      </c>
      <c r="O96" s="122"/>
      <c r="P96" s="124"/>
      <c r="Q96" s="120" t="str">
        <f>IF('③入力シート'!I72="","",'③入力シート'!S72)</f>
        <v/>
      </c>
      <c r="R96" s="122"/>
      <c r="S96" s="124"/>
      <c r="T96" s="91" t="str">
        <f>IF('③入力シート'!J72="","",'③入力シート'!J72)</f>
        <v/>
      </c>
      <c r="U96" s="101"/>
      <c r="V96" s="101"/>
      <c r="W96" s="105"/>
      <c r="X96" s="135" t="str">
        <f>IF('③入力シート'!K72="","",'③入力シート'!K72)</f>
        <v/>
      </c>
      <c r="Y96" s="137"/>
      <c r="Z96" s="137"/>
      <c r="AA96" s="137"/>
      <c r="AB96" s="139"/>
      <c r="AC96" s="91" t="str">
        <f>IF('③入力シート'!L72="","",'③入力シート'!L72)</f>
        <v/>
      </c>
      <c r="AD96" s="101"/>
      <c r="AE96" s="105"/>
    </row>
    <row r="97" spans="1:31" ht="21" customHeight="1">
      <c r="A97" s="91" t="str">
        <f>IF('③入力シート'!A73="","",'③入力シート'!A73)</f>
        <v/>
      </c>
      <c r="B97" s="101"/>
      <c r="C97" s="105"/>
      <c r="D97" s="106" t="str">
        <f>IF('③入力シート'!B73="","",'③入力シート'!B73)</f>
        <v/>
      </c>
      <c r="E97" s="108"/>
      <c r="F97" s="108"/>
      <c r="G97" s="112"/>
      <c r="H97" s="91" t="str">
        <f>IF('③入力シート'!C73="","",'③入力シート'!C73)</f>
        <v/>
      </c>
      <c r="I97" s="105"/>
      <c r="J97" s="91" t="str">
        <f>IF('③入力シート'!F73="","",'③入力シート'!Q73)</f>
        <v/>
      </c>
      <c r="K97" s="101"/>
      <c r="L97" s="101"/>
      <c r="M97" s="105"/>
      <c r="N97" s="120" t="str">
        <f>IF('③入力シート'!H73="","",'③入力シート'!R73)</f>
        <v/>
      </c>
      <c r="O97" s="122"/>
      <c r="P97" s="124"/>
      <c r="Q97" s="120" t="str">
        <f>IF('③入力シート'!I73="","",'③入力シート'!S73)</f>
        <v/>
      </c>
      <c r="R97" s="122"/>
      <c r="S97" s="124"/>
      <c r="T97" s="91" t="str">
        <f>IF('③入力シート'!J73="","",'③入力シート'!J73)</f>
        <v/>
      </c>
      <c r="U97" s="101"/>
      <c r="V97" s="101"/>
      <c r="W97" s="105"/>
      <c r="X97" s="135" t="str">
        <f>IF('③入力シート'!K73="","",'③入力シート'!K73)</f>
        <v/>
      </c>
      <c r="Y97" s="137"/>
      <c r="Z97" s="137"/>
      <c r="AA97" s="137"/>
      <c r="AB97" s="139"/>
      <c r="AC97" s="91" t="str">
        <f>IF('③入力シート'!L73="","",'③入力シート'!L73)</f>
        <v/>
      </c>
      <c r="AD97" s="101"/>
      <c r="AE97" s="105"/>
    </row>
    <row r="98" spans="1:31" ht="21" customHeight="1">
      <c r="A98" s="91" t="str">
        <f>IF('③入力シート'!A74="","",'③入力シート'!A74)</f>
        <v/>
      </c>
      <c r="B98" s="101"/>
      <c r="C98" s="105"/>
      <c r="D98" s="106" t="str">
        <f>IF('③入力シート'!B74="","",'③入力シート'!B74)</f>
        <v/>
      </c>
      <c r="E98" s="108"/>
      <c r="F98" s="108"/>
      <c r="G98" s="112"/>
      <c r="H98" s="91" t="str">
        <f>IF('③入力シート'!C74="","",'③入力シート'!C74)</f>
        <v/>
      </c>
      <c r="I98" s="105"/>
      <c r="J98" s="91" t="str">
        <f>IF('③入力シート'!F74="","",'③入力シート'!Q74)</f>
        <v/>
      </c>
      <c r="K98" s="101"/>
      <c r="L98" s="101"/>
      <c r="M98" s="105"/>
      <c r="N98" s="120" t="str">
        <f>IF('③入力シート'!H74="","",'③入力シート'!R74)</f>
        <v/>
      </c>
      <c r="O98" s="122"/>
      <c r="P98" s="124"/>
      <c r="Q98" s="120" t="str">
        <f>IF('③入力シート'!I74="","",'③入力シート'!S74)</f>
        <v/>
      </c>
      <c r="R98" s="122"/>
      <c r="S98" s="124"/>
      <c r="T98" s="91" t="str">
        <f>IF('③入力シート'!J74="","",'③入力シート'!J74)</f>
        <v/>
      </c>
      <c r="U98" s="101"/>
      <c r="V98" s="101"/>
      <c r="W98" s="105"/>
      <c r="X98" s="135" t="str">
        <f>IF('③入力シート'!K74="","",'③入力シート'!K74)</f>
        <v/>
      </c>
      <c r="Y98" s="137"/>
      <c r="Z98" s="137"/>
      <c r="AA98" s="137"/>
      <c r="AB98" s="139"/>
      <c r="AC98" s="91" t="str">
        <f>IF('③入力シート'!L74="","",'③入力シート'!L74)</f>
        <v/>
      </c>
      <c r="AD98" s="101"/>
      <c r="AE98" s="105"/>
    </row>
    <row r="99" spans="1:31" ht="21" customHeight="1">
      <c r="A99" s="91" t="str">
        <f>IF('③入力シート'!A75="","",'③入力シート'!A75)</f>
        <v/>
      </c>
      <c r="B99" s="101"/>
      <c r="C99" s="105"/>
      <c r="D99" s="106" t="str">
        <f>IF('③入力シート'!B75="","",'③入力シート'!B75)</f>
        <v/>
      </c>
      <c r="E99" s="108"/>
      <c r="F99" s="108"/>
      <c r="G99" s="112"/>
      <c r="H99" s="91" t="str">
        <f>IF('③入力シート'!C75="","",'③入力シート'!C75)</f>
        <v/>
      </c>
      <c r="I99" s="105"/>
      <c r="J99" s="91" t="str">
        <f>IF('③入力シート'!F75="","",'③入力シート'!Q75)</f>
        <v/>
      </c>
      <c r="K99" s="101"/>
      <c r="L99" s="101"/>
      <c r="M99" s="105"/>
      <c r="N99" s="120" t="str">
        <f>IF('③入力シート'!H75="","",'③入力シート'!R75)</f>
        <v/>
      </c>
      <c r="O99" s="122"/>
      <c r="P99" s="124"/>
      <c r="Q99" s="120" t="str">
        <f>IF('③入力シート'!I75="","",'③入力シート'!S75)</f>
        <v/>
      </c>
      <c r="R99" s="122"/>
      <c r="S99" s="124"/>
      <c r="T99" s="91" t="str">
        <f>IF('③入力シート'!J75="","",'③入力シート'!J75)</f>
        <v/>
      </c>
      <c r="U99" s="101"/>
      <c r="V99" s="101"/>
      <c r="W99" s="105"/>
      <c r="X99" s="135" t="str">
        <f>IF('③入力シート'!K75="","",'③入力シート'!K75)</f>
        <v/>
      </c>
      <c r="Y99" s="137"/>
      <c r="Z99" s="137"/>
      <c r="AA99" s="137"/>
      <c r="AB99" s="139"/>
      <c r="AC99" s="91" t="str">
        <f>IF('③入力シート'!L75="","",'③入力シート'!L75)</f>
        <v/>
      </c>
      <c r="AD99" s="101"/>
      <c r="AE99" s="105"/>
    </row>
    <row r="100" spans="1:31" ht="21" customHeight="1">
      <c r="A100" s="91" t="str">
        <f>IF('③入力シート'!A76="","",'③入力シート'!A76)</f>
        <v/>
      </c>
      <c r="B100" s="101"/>
      <c r="C100" s="105"/>
      <c r="D100" s="106" t="str">
        <f>IF('③入力シート'!B76="","",'③入力シート'!B76)</f>
        <v/>
      </c>
      <c r="E100" s="108"/>
      <c r="F100" s="108"/>
      <c r="G100" s="112"/>
      <c r="H100" s="91" t="str">
        <f>IF('③入力シート'!C76="","",'③入力シート'!C76)</f>
        <v/>
      </c>
      <c r="I100" s="105"/>
      <c r="J100" s="91" t="str">
        <f>IF('③入力シート'!F76="","",'③入力シート'!Q76)</f>
        <v/>
      </c>
      <c r="K100" s="101"/>
      <c r="L100" s="101"/>
      <c r="M100" s="105"/>
      <c r="N100" s="120" t="str">
        <f>IF('③入力シート'!H76="","",'③入力シート'!R76)</f>
        <v/>
      </c>
      <c r="O100" s="122"/>
      <c r="P100" s="124"/>
      <c r="Q100" s="120" t="str">
        <f>IF('③入力シート'!I76="","",'③入力シート'!S76)</f>
        <v/>
      </c>
      <c r="R100" s="122"/>
      <c r="S100" s="124"/>
      <c r="T100" s="91" t="str">
        <f>IF('③入力シート'!J76="","",'③入力シート'!J76)</f>
        <v/>
      </c>
      <c r="U100" s="101"/>
      <c r="V100" s="101"/>
      <c r="W100" s="105"/>
      <c r="X100" s="135" t="str">
        <f>IF('③入力シート'!K76="","",'③入力シート'!K76)</f>
        <v/>
      </c>
      <c r="Y100" s="137"/>
      <c r="Z100" s="137"/>
      <c r="AA100" s="137"/>
      <c r="AB100" s="139"/>
      <c r="AC100" s="91" t="str">
        <f>IF('③入力シート'!L76="","",'③入力シート'!L76)</f>
        <v/>
      </c>
      <c r="AD100" s="101"/>
      <c r="AE100" s="105"/>
    </row>
    <row r="101" spans="1:31" ht="21" customHeight="1">
      <c r="A101" s="91" t="str">
        <f>IF('③入力シート'!A77="","",'③入力シート'!A77)</f>
        <v/>
      </c>
      <c r="B101" s="101"/>
      <c r="C101" s="105"/>
      <c r="D101" s="106" t="str">
        <f>IF('③入力シート'!B77="","",'③入力シート'!B77)</f>
        <v/>
      </c>
      <c r="E101" s="108"/>
      <c r="F101" s="108"/>
      <c r="G101" s="112"/>
      <c r="H101" s="91" t="str">
        <f>IF('③入力シート'!C77="","",'③入力シート'!C77)</f>
        <v/>
      </c>
      <c r="I101" s="105"/>
      <c r="J101" s="91" t="str">
        <f>IF('③入力シート'!F77="","",'③入力シート'!Q77)</f>
        <v/>
      </c>
      <c r="K101" s="101"/>
      <c r="L101" s="101"/>
      <c r="M101" s="105"/>
      <c r="N101" s="120" t="str">
        <f>IF('③入力シート'!H77="","",'③入力シート'!R77)</f>
        <v/>
      </c>
      <c r="O101" s="122"/>
      <c r="P101" s="124"/>
      <c r="Q101" s="120" t="str">
        <f>IF('③入力シート'!I77="","",'③入力シート'!S77)</f>
        <v/>
      </c>
      <c r="R101" s="122"/>
      <c r="S101" s="124"/>
      <c r="T101" s="91" t="str">
        <f>IF('③入力シート'!J77="","",'③入力シート'!J77)</f>
        <v/>
      </c>
      <c r="U101" s="101"/>
      <c r="V101" s="101"/>
      <c r="W101" s="105"/>
      <c r="X101" s="135" t="str">
        <f>IF('③入力シート'!K77="","",'③入力シート'!K77)</f>
        <v/>
      </c>
      <c r="Y101" s="137"/>
      <c r="Z101" s="137"/>
      <c r="AA101" s="137"/>
      <c r="AB101" s="139"/>
      <c r="AC101" s="91" t="str">
        <f>IF('③入力シート'!L77="","",'③入力シート'!L77)</f>
        <v/>
      </c>
      <c r="AD101" s="101"/>
      <c r="AE101" s="105"/>
    </row>
    <row r="102" spans="1:31" ht="21" customHeight="1">
      <c r="A102" s="91" t="str">
        <f>IF('③入力シート'!A78="","",'③入力シート'!A78)</f>
        <v/>
      </c>
      <c r="B102" s="101"/>
      <c r="C102" s="105"/>
      <c r="D102" s="106" t="str">
        <f>IF('③入力シート'!B78="","",'③入力シート'!B78)</f>
        <v/>
      </c>
      <c r="E102" s="108"/>
      <c r="F102" s="108"/>
      <c r="G102" s="112"/>
      <c r="H102" s="91" t="str">
        <f>IF('③入力シート'!C78="","",'③入力シート'!C78)</f>
        <v/>
      </c>
      <c r="I102" s="105"/>
      <c r="J102" s="91" t="str">
        <f>IF('③入力シート'!F78="","",'③入力シート'!Q78)</f>
        <v/>
      </c>
      <c r="K102" s="101"/>
      <c r="L102" s="101"/>
      <c r="M102" s="105"/>
      <c r="N102" s="120" t="str">
        <f>IF('③入力シート'!H78="","",'③入力シート'!R78)</f>
        <v/>
      </c>
      <c r="O102" s="122"/>
      <c r="P102" s="124"/>
      <c r="Q102" s="120" t="str">
        <f>IF('③入力シート'!I78="","",'③入力シート'!S78)</f>
        <v/>
      </c>
      <c r="R102" s="122"/>
      <c r="S102" s="124"/>
      <c r="T102" s="91" t="str">
        <f>IF('③入力シート'!J78="","",'③入力シート'!J78)</f>
        <v/>
      </c>
      <c r="U102" s="101"/>
      <c r="V102" s="101"/>
      <c r="W102" s="105"/>
      <c r="X102" s="135" t="str">
        <f>IF('③入力シート'!K78="","",'③入力シート'!K78)</f>
        <v/>
      </c>
      <c r="Y102" s="137"/>
      <c r="Z102" s="137"/>
      <c r="AA102" s="137"/>
      <c r="AB102" s="139"/>
      <c r="AC102" s="91" t="str">
        <f>IF('③入力シート'!L78="","",'③入力シート'!L78)</f>
        <v/>
      </c>
      <c r="AD102" s="101"/>
      <c r="AE102" s="105"/>
    </row>
    <row r="103" spans="1:31" ht="21" customHeight="1">
      <c r="A103" s="91" t="str">
        <f>IF('③入力シート'!A79="","",'③入力シート'!A79)</f>
        <v/>
      </c>
      <c r="B103" s="101"/>
      <c r="C103" s="105"/>
      <c r="D103" s="106" t="str">
        <f>IF('③入力シート'!B79="","",'③入力シート'!B79)</f>
        <v/>
      </c>
      <c r="E103" s="108"/>
      <c r="F103" s="108"/>
      <c r="G103" s="112"/>
      <c r="H103" s="91" t="str">
        <f>IF('③入力シート'!C79="","",'③入力シート'!C79)</f>
        <v/>
      </c>
      <c r="I103" s="105"/>
      <c r="J103" s="91" t="str">
        <f>IF('③入力シート'!F79="","",'③入力シート'!Q79)</f>
        <v/>
      </c>
      <c r="K103" s="101"/>
      <c r="L103" s="101"/>
      <c r="M103" s="105"/>
      <c r="N103" s="120" t="str">
        <f>IF('③入力シート'!H79="","",'③入力シート'!R79)</f>
        <v/>
      </c>
      <c r="O103" s="122"/>
      <c r="P103" s="124"/>
      <c r="Q103" s="120" t="str">
        <f>IF('③入力シート'!I79="","",'③入力シート'!S79)</f>
        <v/>
      </c>
      <c r="R103" s="122"/>
      <c r="S103" s="124"/>
      <c r="T103" s="91" t="str">
        <f>IF('③入力シート'!J79="","",'③入力シート'!J79)</f>
        <v/>
      </c>
      <c r="U103" s="101"/>
      <c r="V103" s="101"/>
      <c r="W103" s="105"/>
      <c r="X103" s="135" t="str">
        <f>IF('③入力シート'!K79="","",'③入力シート'!K79)</f>
        <v/>
      </c>
      <c r="Y103" s="137"/>
      <c r="Z103" s="137"/>
      <c r="AA103" s="137"/>
      <c r="AB103" s="139"/>
      <c r="AC103" s="91" t="str">
        <f>IF('③入力シート'!L79="","",'③入力シート'!L79)</f>
        <v/>
      </c>
      <c r="AD103" s="101"/>
      <c r="AE103" s="105"/>
    </row>
    <row r="104" spans="1:31" ht="21" customHeight="1">
      <c r="A104" s="91" t="str">
        <f>IF('③入力シート'!A80="","",'③入力シート'!A80)</f>
        <v/>
      </c>
      <c r="B104" s="101"/>
      <c r="C104" s="105"/>
      <c r="D104" s="106" t="str">
        <f>IF('③入力シート'!B80="","",'③入力シート'!B80)</f>
        <v/>
      </c>
      <c r="E104" s="108"/>
      <c r="F104" s="108"/>
      <c r="G104" s="112"/>
      <c r="H104" s="91" t="str">
        <f>IF('③入力シート'!C80="","",'③入力シート'!C80)</f>
        <v/>
      </c>
      <c r="I104" s="105"/>
      <c r="J104" s="91" t="str">
        <f>IF('③入力シート'!F80="","",'③入力シート'!Q80)</f>
        <v/>
      </c>
      <c r="K104" s="101"/>
      <c r="L104" s="101"/>
      <c r="M104" s="105"/>
      <c r="N104" s="120" t="str">
        <f>IF('③入力シート'!H80="","",'③入力シート'!R80)</f>
        <v/>
      </c>
      <c r="O104" s="122"/>
      <c r="P104" s="124"/>
      <c r="Q104" s="120" t="str">
        <f>IF('③入力シート'!I80="","",'③入力シート'!S80)</f>
        <v/>
      </c>
      <c r="R104" s="122"/>
      <c r="S104" s="124"/>
      <c r="T104" s="91" t="str">
        <f>IF('③入力シート'!J80="","",'③入力シート'!J80)</f>
        <v/>
      </c>
      <c r="U104" s="101"/>
      <c r="V104" s="101"/>
      <c r="W104" s="105"/>
      <c r="X104" s="135" t="str">
        <f>IF('③入力シート'!K80="","",'③入力シート'!K80)</f>
        <v/>
      </c>
      <c r="Y104" s="137"/>
      <c r="Z104" s="137"/>
      <c r="AA104" s="137"/>
      <c r="AB104" s="139"/>
      <c r="AC104" s="91" t="str">
        <f>IF('③入力シート'!L80="","",'③入力シート'!L80)</f>
        <v/>
      </c>
      <c r="AD104" s="101"/>
      <c r="AE104" s="105"/>
    </row>
    <row r="105" spans="1:31" ht="21" customHeight="1">
      <c r="A105" s="91" t="str">
        <f>IF('③入力シート'!A81="","",'③入力シート'!A81)</f>
        <v/>
      </c>
      <c r="B105" s="101"/>
      <c r="C105" s="105"/>
      <c r="D105" s="106" t="str">
        <f>IF('③入力シート'!B81="","",'③入力シート'!B81)</f>
        <v/>
      </c>
      <c r="E105" s="108"/>
      <c r="F105" s="108"/>
      <c r="G105" s="112"/>
      <c r="H105" s="91" t="str">
        <f>IF('③入力シート'!C81="","",'③入力シート'!C81)</f>
        <v/>
      </c>
      <c r="I105" s="105"/>
      <c r="J105" s="91" t="str">
        <f>IF('③入力シート'!F81="","",'③入力シート'!Q81)</f>
        <v/>
      </c>
      <c r="K105" s="101"/>
      <c r="L105" s="101"/>
      <c r="M105" s="105"/>
      <c r="N105" s="120" t="str">
        <f>IF('③入力シート'!H81="","",'③入力シート'!R81)</f>
        <v/>
      </c>
      <c r="O105" s="122"/>
      <c r="P105" s="124"/>
      <c r="Q105" s="120" t="str">
        <f>IF('③入力シート'!I81="","",'③入力シート'!S81)</f>
        <v/>
      </c>
      <c r="R105" s="122"/>
      <c r="S105" s="124"/>
      <c r="T105" s="91" t="str">
        <f>IF('③入力シート'!J81="","",'③入力シート'!J81)</f>
        <v/>
      </c>
      <c r="U105" s="101"/>
      <c r="V105" s="101"/>
      <c r="W105" s="105"/>
      <c r="X105" s="135" t="str">
        <f>IF('③入力シート'!K81="","",'③入力シート'!K81)</f>
        <v/>
      </c>
      <c r="Y105" s="137"/>
      <c r="Z105" s="137"/>
      <c r="AA105" s="137"/>
      <c r="AB105" s="139"/>
      <c r="AC105" s="91" t="str">
        <f>IF('③入力シート'!L81="","",'③入力シート'!L81)</f>
        <v/>
      </c>
      <c r="AD105" s="101"/>
      <c r="AE105" s="105"/>
    </row>
    <row r="106" spans="1:31" ht="21" customHeight="1">
      <c r="A106" s="91" t="str">
        <f>IF('③入力シート'!A82="","",'③入力シート'!A82)</f>
        <v/>
      </c>
      <c r="B106" s="101"/>
      <c r="C106" s="105"/>
      <c r="D106" s="106" t="str">
        <f>IF('③入力シート'!B82="","",'③入力シート'!B82)</f>
        <v/>
      </c>
      <c r="E106" s="108"/>
      <c r="F106" s="108"/>
      <c r="G106" s="112"/>
      <c r="H106" s="91" t="str">
        <f>IF('③入力シート'!C82="","",'③入力シート'!C82)</f>
        <v/>
      </c>
      <c r="I106" s="105"/>
      <c r="J106" s="91" t="str">
        <f>IF('③入力シート'!F82="","",'③入力シート'!Q82)</f>
        <v/>
      </c>
      <c r="K106" s="101"/>
      <c r="L106" s="101"/>
      <c r="M106" s="105"/>
      <c r="N106" s="120" t="str">
        <f>IF('③入力シート'!H82="","",'③入力シート'!R82)</f>
        <v/>
      </c>
      <c r="O106" s="122"/>
      <c r="P106" s="124"/>
      <c r="Q106" s="120" t="str">
        <f>IF('③入力シート'!I82="","",'③入力シート'!S82)</f>
        <v/>
      </c>
      <c r="R106" s="122"/>
      <c r="S106" s="124"/>
      <c r="T106" s="91" t="str">
        <f>IF('③入力シート'!J82="","",'③入力シート'!J82)</f>
        <v/>
      </c>
      <c r="U106" s="101"/>
      <c r="V106" s="101"/>
      <c r="W106" s="105"/>
      <c r="X106" s="135" t="str">
        <f>IF('③入力シート'!K82="","",'③入力シート'!K82)</f>
        <v/>
      </c>
      <c r="Y106" s="137"/>
      <c r="Z106" s="137"/>
      <c r="AA106" s="137"/>
      <c r="AB106" s="139"/>
      <c r="AC106" s="91" t="str">
        <f>IF('③入力シート'!L82="","",'③入力シート'!L82)</f>
        <v/>
      </c>
      <c r="AD106" s="101"/>
      <c r="AE106" s="105"/>
    </row>
    <row r="107" spans="1:31" ht="21" customHeight="1">
      <c r="A107" s="91" t="str">
        <f>IF('③入力シート'!A83="","",'③入力シート'!A83)</f>
        <v/>
      </c>
      <c r="B107" s="101"/>
      <c r="C107" s="105"/>
      <c r="D107" s="106" t="str">
        <f>IF('③入力シート'!B83="","",'③入力シート'!B83)</f>
        <v/>
      </c>
      <c r="E107" s="108"/>
      <c r="F107" s="108"/>
      <c r="G107" s="112"/>
      <c r="H107" s="91" t="str">
        <f>IF('③入力シート'!C83="","",'③入力シート'!C83)</f>
        <v/>
      </c>
      <c r="I107" s="105"/>
      <c r="J107" s="91" t="str">
        <f>IF('③入力シート'!F83="","",'③入力シート'!Q83)</f>
        <v/>
      </c>
      <c r="K107" s="101"/>
      <c r="L107" s="101"/>
      <c r="M107" s="105"/>
      <c r="N107" s="120" t="str">
        <f>IF('③入力シート'!H83="","",'③入力シート'!R83)</f>
        <v/>
      </c>
      <c r="O107" s="122"/>
      <c r="P107" s="124"/>
      <c r="Q107" s="120" t="str">
        <f>IF('③入力シート'!I83="","",'③入力シート'!S83)</f>
        <v/>
      </c>
      <c r="R107" s="122"/>
      <c r="S107" s="124"/>
      <c r="T107" s="91" t="str">
        <f>IF('③入力シート'!J83="","",'③入力シート'!J83)</f>
        <v/>
      </c>
      <c r="U107" s="101"/>
      <c r="V107" s="101"/>
      <c r="W107" s="105"/>
      <c r="X107" s="135" t="str">
        <f>IF('③入力シート'!K83="","",'③入力シート'!K83)</f>
        <v/>
      </c>
      <c r="Y107" s="137"/>
      <c r="Z107" s="137"/>
      <c r="AA107" s="137"/>
      <c r="AB107" s="139"/>
      <c r="AC107" s="91" t="str">
        <f>IF('③入力シート'!L83="","",'③入力シート'!L83)</f>
        <v/>
      </c>
      <c r="AD107" s="101"/>
      <c r="AE107" s="105"/>
    </row>
    <row r="108" spans="1:31" ht="21" customHeight="1">
      <c r="A108" s="91" t="str">
        <f>IF('③入力シート'!A84="","",'③入力シート'!A84)</f>
        <v/>
      </c>
      <c r="B108" s="101"/>
      <c r="C108" s="105"/>
      <c r="D108" s="106" t="str">
        <f>IF('③入力シート'!B84="","",'③入力シート'!B84)</f>
        <v/>
      </c>
      <c r="E108" s="108"/>
      <c r="F108" s="108"/>
      <c r="G108" s="112"/>
      <c r="H108" s="91" t="str">
        <f>IF('③入力シート'!C84="","",'③入力シート'!C84)</f>
        <v/>
      </c>
      <c r="I108" s="105"/>
      <c r="J108" s="91" t="str">
        <f>IF('③入力シート'!F84="","",'③入力シート'!Q84)</f>
        <v/>
      </c>
      <c r="K108" s="101"/>
      <c r="L108" s="101"/>
      <c r="M108" s="105"/>
      <c r="N108" s="120" t="str">
        <f>IF('③入力シート'!H84="","",'③入力シート'!R84)</f>
        <v/>
      </c>
      <c r="O108" s="122"/>
      <c r="P108" s="124"/>
      <c r="Q108" s="120" t="str">
        <f>IF('③入力シート'!I84="","",'③入力シート'!S84)</f>
        <v/>
      </c>
      <c r="R108" s="122"/>
      <c r="S108" s="124"/>
      <c r="T108" s="91" t="str">
        <f>IF('③入力シート'!J84="","",'③入力シート'!J84)</f>
        <v/>
      </c>
      <c r="U108" s="101"/>
      <c r="V108" s="101"/>
      <c r="W108" s="105"/>
      <c r="X108" s="135" t="str">
        <f>IF('③入力シート'!K84="","",'③入力シート'!K84)</f>
        <v/>
      </c>
      <c r="Y108" s="137"/>
      <c r="Z108" s="137"/>
      <c r="AA108" s="137"/>
      <c r="AB108" s="139"/>
      <c r="AC108" s="91" t="str">
        <f>IF('③入力シート'!L84="","",'③入力シート'!L84)</f>
        <v/>
      </c>
      <c r="AD108" s="101"/>
      <c r="AE108" s="105"/>
    </row>
    <row r="109" spans="1:31" ht="21" customHeight="1">
      <c r="A109" s="91" t="str">
        <f>IF('③入力シート'!A85="","",'③入力シート'!A85)</f>
        <v/>
      </c>
      <c r="B109" s="101"/>
      <c r="C109" s="105"/>
      <c r="D109" s="106" t="str">
        <f>IF('③入力シート'!B85="","",'③入力シート'!B85)</f>
        <v/>
      </c>
      <c r="E109" s="108"/>
      <c r="F109" s="108"/>
      <c r="G109" s="112"/>
      <c r="H109" s="91" t="str">
        <f>IF('③入力シート'!C85="","",'③入力シート'!C85)</f>
        <v/>
      </c>
      <c r="I109" s="105"/>
      <c r="J109" s="91" t="str">
        <f>IF('③入力シート'!F85="","",'③入力シート'!Q85)</f>
        <v/>
      </c>
      <c r="K109" s="101"/>
      <c r="L109" s="101"/>
      <c r="M109" s="105"/>
      <c r="N109" s="120" t="str">
        <f>IF('③入力シート'!H85="","",'③入力シート'!R85)</f>
        <v/>
      </c>
      <c r="O109" s="122"/>
      <c r="P109" s="124"/>
      <c r="Q109" s="120" t="str">
        <f>IF('③入力シート'!I85="","",'③入力シート'!S85)</f>
        <v/>
      </c>
      <c r="R109" s="122"/>
      <c r="S109" s="124"/>
      <c r="T109" s="91" t="str">
        <f>IF('③入力シート'!J85="","",'③入力シート'!J85)</f>
        <v/>
      </c>
      <c r="U109" s="101"/>
      <c r="V109" s="101"/>
      <c r="W109" s="105"/>
      <c r="X109" s="135" t="str">
        <f>IF('③入力シート'!K85="","",'③入力シート'!K85)</f>
        <v/>
      </c>
      <c r="Y109" s="137"/>
      <c r="Z109" s="137"/>
      <c r="AA109" s="137"/>
      <c r="AB109" s="139"/>
      <c r="AC109" s="91" t="str">
        <f>IF('③入力シート'!L85="","",'③入力シート'!L85)</f>
        <v/>
      </c>
      <c r="AD109" s="101"/>
      <c r="AE109" s="105"/>
    </row>
    <row r="110" spans="1:31" ht="21" customHeight="1">
      <c r="A110" s="91" t="str">
        <f>IF('③入力シート'!A86="","",'③入力シート'!A86)</f>
        <v/>
      </c>
      <c r="B110" s="101"/>
      <c r="C110" s="105"/>
      <c r="D110" s="106" t="str">
        <f>IF('③入力シート'!B86="","",'③入力シート'!B86)</f>
        <v/>
      </c>
      <c r="E110" s="108"/>
      <c r="F110" s="108"/>
      <c r="G110" s="112"/>
      <c r="H110" s="91" t="str">
        <f>IF('③入力シート'!C86="","",'③入力シート'!C86)</f>
        <v/>
      </c>
      <c r="I110" s="105"/>
      <c r="J110" s="91" t="str">
        <f>IF('③入力シート'!F86="","",'③入力シート'!Q86)</f>
        <v/>
      </c>
      <c r="K110" s="101"/>
      <c r="L110" s="101"/>
      <c r="M110" s="105"/>
      <c r="N110" s="120" t="str">
        <f>IF('③入力シート'!H86="","",'③入力シート'!R86)</f>
        <v/>
      </c>
      <c r="O110" s="122"/>
      <c r="P110" s="124"/>
      <c r="Q110" s="120" t="str">
        <f>IF('③入力シート'!I86="","",'③入力シート'!S86)</f>
        <v/>
      </c>
      <c r="R110" s="122"/>
      <c r="S110" s="124"/>
      <c r="T110" s="91" t="str">
        <f>IF('③入力シート'!J86="","",'③入力シート'!J86)</f>
        <v/>
      </c>
      <c r="U110" s="101"/>
      <c r="V110" s="101"/>
      <c r="W110" s="105"/>
      <c r="X110" s="135" t="str">
        <f>IF('③入力シート'!K86="","",'③入力シート'!K86)</f>
        <v/>
      </c>
      <c r="Y110" s="137"/>
      <c r="Z110" s="137"/>
      <c r="AA110" s="137"/>
      <c r="AB110" s="139"/>
      <c r="AC110" s="91" t="str">
        <f>IF('③入力シート'!L86="","",'③入力シート'!L86)</f>
        <v/>
      </c>
      <c r="AD110" s="101"/>
      <c r="AE110" s="105"/>
    </row>
    <row r="111" spans="1:31" ht="21" customHeight="1">
      <c r="A111" s="91" t="str">
        <f>IF('③入力シート'!A87="","",'③入力シート'!A87)</f>
        <v/>
      </c>
      <c r="B111" s="101"/>
      <c r="C111" s="105"/>
      <c r="D111" s="106" t="str">
        <f>IF('③入力シート'!B87="","",'③入力シート'!B87)</f>
        <v/>
      </c>
      <c r="E111" s="108"/>
      <c r="F111" s="108"/>
      <c r="G111" s="112"/>
      <c r="H111" s="91" t="str">
        <f>IF('③入力シート'!C87="","",'③入力シート'!C87)</f>
        <v/>
      </c>
      <c r="I111" s="105"/>
      <c r="J111" s="91" t="str">
        <f>IF('③入力シート'!F87="","",'③入力シート'!Q87)</f>
        <v/>
      </c>
      <c r="K111" s="101"/>
      <c r="L111" s="101"/>
      <c r="M111" s="105"/>
      <c r="N111" s="120" t="str">
        <f>IF('③入力シート'!H87="","",'③入力シート'!R87)</f>
        <v/>
      </c>
      <c r="O111" s="122"/>
      <c r="P111" s="124"/>
      <c r="Q111" s="120" t="str">
        <f>IF('③入力シート'!I87="","",'③入力シート'!S87)</f>
        <v/>
      </c>
      <c r="R111" s="122"/>
      <c r="S111" s="124"/>
      <c r="T111" s="91" t="str">
        <f>IF('③入力シート'!J87="","",'③入力シート'!J87)</f>
        <v/>
      </c>
      <c r="U111" s="101"/>
      <c r="V111" s="101"/>
      <c r="W111" s="105"/>
      <c r="X111" s="135" t="str">
        <f>IF('③入力シート'!K87="","",'③入力シート'!K87)</f>
        <v/>
      </c>
      <c r="Y111" s="137"/>
      <c r="Z111" s="137"/>
      <c r="AA111" s="137"/>
      <c r="AB111" s="139"/>
      <c r="AC111" s="91" t="str">
        <f>IF('③入力シート'!L87="","",'③入力シート'!L87)</f>
        <v/>
      </c>
      <c r="AD111" s="101"/>
      <c r="AE111" s="105"/>
    </row>
    <row r="112" spans="1:31" ht="21" customHeight="1">
      <c r="A112" s="91" t="str">
        <f>IF('③入力シート'!A88="","",'③入力シート'!A88)</f>
        <v/>
      </c>
      <c r="B112" s="101"/>
      <c r="C112" s="105"/>
      <c r="D112" s="106" t="str">
        <f>IF('③入力シート'!B88="","",'③入力シート'!B88)</f>
        <v/>
      </c>
      <c r="E112" s="108"/>
      <c r="F112" s="108"/>
      <c r="G112" s="112"/>
      <c r="H112" s="91" t="str">
        <f>IF('③入力シート'!C88="","",'③入力シート'!C88)</f>
        <v/>
      </c>
      <c r="I112" s="105"/>
      <c r="J112" s="91" t="str">
        <f>IF('③入力シート'!F88="","",'③入力シート'!Q88)</f>
        <v/>
      </c>
      <c r="K112" s="101"/>
      <c r="L112" s="101"/>
      <c r="M112" s="105"/>
      <c r="N112" s="120" t="str">
        <f>IF('③入力シート'!H88="","",'③入力シート'!R88)</f>
        <v/>
      </c>
      <c r="O112" s="122"/>
      <c r="P112" s="124"/>
      <c r="Q112" s="120" t="str">
        <f>IF('③入力シート'!I88="","",'③入力シート'!S88)</f>
        <v/>
      </c>
      <c r="R112" s="122"/>
      <c r="S112" s="124"/>
      <c r="T112" s="91" t="str">
        <f>IF('③入力シート'!J88="","",'③入力シート'!J88)</f>
        <v/>
      </c>
      <c r="U112" s="101"/>
      <c r="V112" s="101"/>
      <c r="W112" s="105"/>
      <c r="X112" s="135" t="str">
        <f>IF('③入力シート'!K88="","",'③入力シート'!K88)</f>
        <v/>
      </c>
      <c r="Y112" s="137"/>
      <c r="Z112" s="137"/>
      <c r="AA112" s="137"/>
      <c r="AB112" s="139"/>
      <c r="AC112" s="91" t="str">
        <f>IF('③入力シート'!L88="","",'③入力シート'!L88)</f>
        <v/>
      </c>
      <c r="AD112" s="101"/>
      <c r="AE112" s="105"/>
    </row>
    <row r="113" spans="1:31" ht="21" customHeight="1">
      <c r="A113" s="91" t="str">
        <f>IF('③入力シート'!A89="","",'③入力シート'!A89)</f>
        <v/>
      </c>
      <c r="B113" s="101"/>
      <c r="C113" s="105"/>
      <c r="D113" s="106" t="str">
        <f>IF('③入力シート'!B89="","",'③入力シート'!B89)</f>
        <v/>
      </c>
      <c r="E113" s="108"/>
      <c r="F113" s="108"/>
      <c r="G113" s="112"/>
      <c r="H113" s="91" t="str">
        <f>IF('③入力シート'!C89="","",'③入力シート'!C89)</f>
        <v/>
      </c>
      <c r="I113" s="105"/>
      <c r="J113" s="91" t="str">
        <f>IF('③入力シート'!F89="","",'③入力シート'!Q89)</f>
        <v/>
      </c>
      <c r="K113" s="101"/>
      <c r="L113" s="101"/>
      <c r="M113" s="105"/>
      <c r="N113" s="120" t="str">
        <f>IF('③入力シート'!H89="","",'③入力シート'!R89)</f>
        <v/>
      </c>
      <c r="O113" s="122"/>
      <c r="P113" s="124"/>
      <c r="Q113" s="120" t="str">
        <f>IF('③入力シート'!I89="","",'③入力シート'!S89)</f>
        <v/>
      </c>
      <c r="R113" s="122"/>
      <c r="S113" s="124"/>
      <c r="T113" s="91" t="str">
        <f>IF('③入力シート'!J89="","",'③入力シート'!J89)</f>
        <v/>
      </c>
      <c r="U113" s="101"/>
      <c r="V113" s="101"/>
      <c r="W113" s="105"/>
      <c r="X113" s="135" t="str">
        <f>IF('③入力シート'!K89="","",'③入力シート'!K89)</f>
        <v/>
      </c>
      <c r="Y113" s="137"/>
      <c r="Z113" s="137"/>
      <c r="AA113" s="137"/>
      <c r="AB113" s="139"/>
      <c r="AC113" s="91" t="str">
        <f>IF('③入力シート'!L89="","",'③入力シート'!L89)</f>
        <v/>
      </c>
      <c r="AD113" s="101"/>
      <c r="AE113" s="105"/>
    </row>
    <row r="114" spans="1:31" ht="21" customHeight="1">
      <c r="A114" s="91" t="str">
        <f>IF('③入力シート'!A90="","",'③入力シート'!A90)</f>
        <v/>
      </c>
      <c r="B114" s="101"/>
      <c r="C114" s="105"/>
      <c r="D114" s="106" t="str">
        <f>IF('③入力シート'!B90="","",'③入力シート'!B90)</f>
        <v/>
      </c>
      <c r="E114" s="108"/>
      <c r="F114" s="108"/>
      <c r="G114" s="112"/>
      <c r="H114" s="91" t="str">
        <f>IF('③入力シート'!C90="","",'③入力シート'!C90)</f>
        <v/>
      </c>
      <c r="I114" s="105"/>
      <c r="J114" s="91" t="str">
        <f>IF('③入力シート'!F90="","",'③入力シート'!Q90)</f>
        <v/>
      </c>
      <c r="K114" s="101"/>
      <c r="L114" s="101"/>
      <c r="M114" s="105"/>
      <c r="N114" s="120" t="str">
        <f>IF('③入力シート'!H90="","",'③入力シート'!R90)</f>
        <v/>
      </c>
      <c r="O114" s="122"/>
      <c r="P114" s="124"/>
      <c r="Q114" s="120" t="str">
        <f>IF('③入力シート'!I90="","",'③入力シート'!S90)</f>
        <v/>
      </c>
      <c r="R114" s="122"/>
      <c r="S114" s="124"/>
      <c r="T114" s="91" t="str">
        <f>IF('③入力シート'!J90="","",'③入力シート'!J90)</f>
        <v/>
      </c>
      <c r="U114" s="101"/>
      <c r="V114" s="101"/>
      <c r="W114" s="105"/>
      <c r="X114" s="135" t="str">
        <f>IF('③入力シート'!K90="","",'③入力シート'!K90)</f>
        <v/>
      </c>
      <c r="Y114" s="137"/>
      <c r="Z114" s="137"/>
      <c r="AA114" s="137"/>
      <c r="AB114" s="139"/>
      <c r="AC114" s="91" t="str">
        <f>IF('③入力シート'!L90="","",'③入力シート'!L90)</f>
        <v/>
      </c>
      <c r="AD114" s="101"/>
      <c r="AE114" s="105"/>
    </row>
    <row r="115" spans="1:31" ht="21" customHeight="1">
      <c r="A115" s="91" t="str">
        <f>IF('③入力シート'!A91="","",'③入力シート'!A91)</f>
        <v/>
      </c>
      <c r="B115" s="101"/>
      <c r="C115" s="105"/>
      <c r="D115" s="106" t="str">
        <f>IF('③入力シート'!B91="","",'③入力シート'!B91)</f>
        <v/>
      </c>
      <c r="E115" s="108"/>
      <c r="F115" s="108"/>
      <c r="G115" s="112"/>
      <c r="H115" s="91" t="str">
        <f>IF('③入力シート'!C91="","",'③入力シート'!C91)</f>
        <v/>
      </c>
      <c r="I115" s="105"/>
      <c r="J115" s="91" t="str">
        <f>IF('③入力シート'!F91="","",'③入力シート'!Q91)</f>
        <v/>
      </c>
      <c r="K115" s="101"/>
      <c r="L115" s="101"/>
      <c r="M115" s="105"/>
      <c r="N115" s="120" t="str">
        <f>IF('③入力シート'!H91="","",'③入力シート'!R91)</f>
        <v/>
      </c>
      <c r="O115" s="122"/>
      <c r="P115" s="124"/>
      <c r="Q115" s="120" t="str">
        <f>IF('③入力シート'!I91="","",'③入力シート'!S91)</f>
        <v/>
      </c>
      <c r="R115" s="122"/>
      <c r="S115" s="124"/>
      <c r="T115" s="91" t="str">
        <f>IF('③入力シート'!J91="","",'③入力シート'!J91)</f>
        <v/>
      </c>
      <c r="U115" s="101"/>
      <c r="V115" s="101"/>
      <c r="W115" s="105"/>
      <c r="X115" s="135" t="str">
        <f>IF('③入力シート'!K91="","",'③入力シート'!K91)</f>
        <v/>
      </c>
      <c r="Y115" s="137"/>
      <c r="Z115" s="137"/>
      <c r="AA115" s="137"/>
      <c r="AB115" s="139"/>
      <c r="AC115" s="91" t="str">
        <f>IF('③入力シート'!L91="","",'③入力シート'!L91)</f>
        <v/>
      </c>
      <c r="AD115" s="101"/>
      <c r="AE115" s="105"/>
    </row>
    <row r="116" spans="1:31" ht="21" customHeight="1">
      <c r="A116" s="91" t="str">
        <f>IF('③入力シート'!A92="","",'③入力シート'!A92)</f>
        <v/>
      </c>
      <c r="B116" s="101"/>
      <c r="C116" s="105"/>
      <c r="D116" s="106" t="str">
        <f>IF('③入力シート'!B92="","",'③入力シート'!B92)</f>
        <v/>
      </c>
      <c r="E116" s="108"/>
      <c r="F116" s="108"/>
      <c r="G116" s="112"/>
      <c r="H116" s="91" t="str">
        <f>IF('③入力シート'!C92="","",'③入力シート'!C92)</f>
        <v/>
      </c>
      <c r="I116" s="105"/>
      <c r="J116" s="91" t="str">
        <f>IF('③入力シート'!F92="","",'③入力シート'!Q92)</f>
        <v/>
      </c>
      <c r="K116" s="101"/>
      <c r="L116" s="101"/>
      <c r="M116" s="105"/>
      <c r="N116" s="120" t="str">
        <f>IF('③入力シート'!H92="","",'③入力シート'!R92)</f>
        <v/>
      </c>
      <c r="O116" s="122"/>
      <c r="P116" s="124"/>
      <c r="Q116" s="120" t="str">
        <f>IF('③入力シート'!I92="","",'③入力シート'!S92)</f>
        <v/>
      </c>
      <c r="R116" s="122"/>
      <c r="S116" s="124"/>
      <c r="T116" s="91" t="str">
        <f>IF('③入力シート'!J92="","",'③入力シート'!J92)</f>
        <v/>
      </c>
      <c r="U116" s="101"/>
      <c r="V116" s="101"/>
      <c r="W116" s="105"/>
      <c r="X116" s="135" t="str">
        <f>IF('③入力シート'!K92="","",'③入力シート'!K92)</f>
        <v/>
      </c>
      <c r="Y116" s="137"/>
      <c r="Z116" s="137"/>
      <c r="AA116" s="137"/>
      <c r="AB116" s="139"/>
      <c r="AC116" s="91" t="str">
        <f>IF('③入力シート'!L92="","",'③入力シート'!L92)</f>
        <v/>
      </c>
      <c r="AD116" s="101"/>
      <c r="AE116" s="105"/>
    </row>
    <row r="117" spans="1:31" ht="21" customHeight="1">
      <c r="A117" s="91" t="str">
        <f>IF('③入力シート'!A93="","",'③入力シート'!A93)</f>
        <v/>
      </c>
      <c r="B117" s="101"/>
      <c r="C117" s="105"/>
      <c r="D117" s="106" t="str">
        <f>IF('③入力シート'!B93="","",'③入力シート'!B93)</f>
        <v/>
      </c>
      <c r="E117" s="108"/>
      <c r="F117" s="108"/>
      <c r="G117" s="112"/>
      <c r="H117" s="91" t="str">
        <f>IF('③入力シート'!C93="","",'③入力シート'!C93)</f>
        <v/>
      </c>
      <c r="I117" s="105"/>
      <c r="J117" s="91" t="str">
        <f>IF('③入力シート'!F93="","",'③入力シート'!Q93)</f>
        <v/>
      </c>
      <c r="K117" s="101"/>
      <c r="L117" s="101"/>
      <c r="M117" s="105"/>
      <c r="N117" s="120" t="str">
        <f>IF('③入力シート'!H93="","",'③入力シート'!R93)</f>
        <v/>
      </c>
      <c r="O117" s="122"/>
      <c r="P117" s="124"/>
      <c r="Q117" s="120" t="str">
        <f>IF('③入力シート'!I93="","",'③入力シート'!S93)</f>
        <v/>
      </c>
      <c r="R117" s="122"/>
      <c r="S117" s="124"/>
      <c r="T117" s="91" t="str">
        <f>IF('③入力シート'!J93="","",'③入力シート'!J93)</f>
        <v/>
      </c>
      <c r="U117" s="101"/>
      <c r="V117" s="101"/>
      <c r="W117" s="105"/>
      <c r="X117" s="135" t="str">
        <f>IF('③入力シート'!K93="","",'③入力シート'!K93)</f>
        <v/>
      </c>
      <c r="Y117" s="137"/>
      <c r="Z117" s="137"/>
      <c r="AA117" s="137"/>
      <c r="AB117" s="139"/>
      <c r="AC117" s="91" t="str">
        <f>IF('③入力シート'!L93="","",'③入力シート'!L93)</f>
        <v/>
      </c>
      <c r="AD117" s="101"/>
      <c r="AE117" s="105"/>
    </row>
    <row r="118" spans="1:31" ht="21" customHeight="1">
      <c r="A118" s="91" t="str">
        <f>IF('③入力シート'!A94="","",'③入力シート'!A94)</f>
        <v/>
      </c>
      <c r="B118" s="101"/>
      <c r="C118" s="105"/>
      <c r="D118" s="106" t="str">
        <f>IF('③入力シート'!B94="","",'③入力シート'!B94)</f>
        <v/>
      </c>
      <c r="E118" s="108"/>
      <c r="F118" s="108"/>
      <c r="G118" s="112"/>
      <c r="H118" s="91" t="str">
        <f>IF('③入力シート'!C94="","",'③入力シート'!C94)</f>
        <v/>
      </c>
      <c r="I118" s="105"/>
      <c r="J118" s="91" t="str">
        <f>IF('③入力シート'!F94="","",'③入力シート'!Q94)</f>
        <v/>
      </c>
      <c r="K118" s="101"/>
      <c r="L118" s="101"/>
      <c r="M118" s="105"/>
      <c r="N118" s="120" t="str">
        <f>IF('③入力シート'!H94="","",'③入力シート'!R94)</f>
        <v/>
      </c>
      <c r="O118" s="122"/>
      <c r="P118" s="124"/>
      <c r="Q118" s="120" t="str">
        <f>IF('③入力シート'!I94="","",'③入力シート'!S94)</f>
        <v/>
      </c>
      <c r="R118" s="122"/>
      <c r="S118" s="124"/>
      <c r="T118" s="91" t="str">
        <f>IF('③入力シート'!J94="","",'③入力シート'!J94)</f>
        <v/>
      </c>
      <c r="U118" s="101"/>
      <c r="V118" s="101"/>
      <c r="W118" s="105"/>
      <c r="X118" s="135" t="str">
        <f>IF('③入力シート'!K94="","",'③入力シート'!K94)</f>
        <v/>
      </c>
      <c r="Y118" s="137"/>
      <c r="Z118" s="137"/>
      <c r="AA118" s="137"/>
      <c r="AB118" s="139"/>
      <c r="AC118" s="91" t="str">
        <f>IF('③入力シート'!L94="","",'③入力シート'!L94)</f>
        <v/>
      </c>
      <c r="AD118" s="101"/>
      <c r="AE118" s="105"/>
    </row>
    <row r="119" spans="1:31" ht="21" customHeight="1">
      <c r="A119" s="91" t="str">
        <f>IF('③入力シート'!A95="","",'③入力シート'!A95)</f>
        <v/>
      </c>
      <c r="B119" s="101"/>
      <c r="C119" s="105"/>
      <c r="D119" s="106" t="str">
        <f>IF('③入力シート'!B95="","",'③入力シート'!B95)</f>
        <v/>
      </c>
      <c r="E119" s="108"/>
      <c r="F119" s="108"/>
      <c r="G119" s="112"/>
      <c r="H119" s="91" t="str">
        <f>IF('③入力シート'!C95="","",'③入力シート'!C95)</f>
        <v/>
      </c>
      <c r="I119" s="105"/>
      <c r="J119" s="91" t="str">
        <f>IF('③入力シート'!F95="","",'③入力シート'!Q95)</f>
        <v/>
      </c>
      <c r="K119" s="101"/>
      <c r="L119" s="101"/>
      <c r="M119" s="105"/>
      <c r="N119" s="120" t="str">
        <f>IF('③入力シート'!H95="","",'③入力シート'!R95)</f>
        <v/>
      </c>
      <c r="O119" s="122"/>
      <c r="P119" s="124"/>
      <c r="Q119" s="120" t="str">
        <f>IF('③入力シート'!I95="","",'③入力シート'!S95)</f>
        <v/>
      </c>
      <c r="R119" s="122"/>
      <c r="S119" s="124"/>
      <c r="T119" s="91" t="str">
        <f>IF('③入力シート'!J95="","",'③入力シート'!J95)</f>
        <v/>
      </c>
      <c r="U119" s="101"/>
      <c r="V119" s="101"/>
      <c r="W119" s="105"/>
      <c r="X119" s="135" t="str">
        <f>IF('③入力シート'!K95="","",'③入力シート'!K95)</f>
        <v/>
      </c>
      <c r="Y119" s="137"/>
      <c r="Z119" s="137"/>
      <c r="AA119" s="137"/>
      <c r="AB119" s="139"/>
      <c r="AC119" s="91" t="str">
        <f>IF('③入力シート'!L95="","",'③入力シート'!L95)</f>
        <v/>
      </c>
      <c r="AD119" s="101"/>
      <c r="AE119" s="105"/>
    </row>
    <row r="120" spans="1:31" ht="21" customHeight="1">
      <c r="A120" s="91" t="str">
        <f>IF('③入力シート'!A96="","",'③入力シート'!A96)</f>
        <v/>
      </c>
      <c r="B120" s="101"/>
      <c r="C120" s="105"/>
      <c r="D120" s="106" t="str">
        <f>IF('③入力シート'!B96="","",'③入力シート'!B96)</f>
        <v/>
      </c>
      <c r="E120" s="108"/>
      <c r="F120" s="108"/>
      <c r="G120" s="112"/>
      <c r="H120" s="91" t="str">
        <f>IF('③入力シート'!C96="","",'③入力シート'!C96)</f>
        <v/>
      </c>
      <c r="I120" s="105"/>
      <c r="J120" s="91" t="str">
        <f>IF('③入力シート'!F96="","",'③入力シート'!Q96)</f>
        <v/>
      </c>
      <c r="K120" s="101"/>
      <c r="L120" s="101"/>
      <c r="M120" s="105"/>
      <c r="N120" s="120" t="str">
        <f>IF('③入力シート'!H96="","",'③入力シート'!R96)</f>
        <v/>
      </c>
      <c r="O120" s="122"/>
      <c r="P120" s="124"/>
      <c r="Q120" s="120" t="str">
        <f>IF('③入力シート'!I96="","",'③入力シート'!S96)</f>
        <v/>
      </c>
      <c r="R120" s="122"/>
      <c r="S120" s="124"/>
      <c r="T120" s="91" t="str">
        <f>IF('③入力シート'!J96="","",'③入力シート'!J96)</f>
        <v/>
      </c>
      <c r="U120" s="101"/>
      <c r="V120" s="101"/>
      <c r="W120" s="105"/>
      <c r="X120" s="135" t="str">
        <f>IF('③入力シート'!K96="","",'③入力シート'!K96)</f>
        <v/>
      </c>
      <c r="Y120" s="137"/>
      <c r="Z120" s="137"/>
      <c r="AA120" s="137"/>
      <c r="AB120" s="139"/>
      <c r="AC120" s="91" t="str">
        <f>IF('③入力シート'!L96="","",'③入力シート'!L96)</f>
        <v/>
      </c>
      <c r="AD120" s="101"/>
      <c r="AE120" s="105"/>
    </row>
    <row r="121" spans="1:31" ht="21" customHeight="1">
      <c r="A121" s="91" t="str">
        <f>IF('③入力シート'!A97="","",'③入力シート'!A97)</f>
        <v/>
      </c>
      <c r="B121" s="101"/>
      <c r="C121" s="105"/>
      <c r="D121" s="106" t="str">
        <f>IF('③入力シート'!B97="","",'③入力シート'!B97)</f>
        <v/>
      </c>
      <c r="E121" s="108"/>
      <c r="F121" s="108"/>
      <c r="G121" s="112"/>
      <c r="H121" s="91" t="str">
        <f>IF('③入力シート'!C97="","",'③入力シート'!C97)</f>
        <v/>
      </c>
      <c r="I121" s="105"/>
      <c r="J121" s="91" t="str">
        <f>IF('③入力シート'!F97="","",'③入力シート'!Q97)</f>
        <v/>
      </c>
      <c r="K121" s="101"/>
      <c r="L121" s="101"/>
      <c r="M121" s="105"/>
      <c r="N121" s="120" t="str">
        <f>IF('③入力シート'!H97="","",'③入力シート'!R97)</f>
        <v/>
      </c>
      <c r="O121" s="122"/>
      <c r="P121" s="124"/>
      <c r="Q121" s="120" t="str">
        <f>IF('③入力シート'!I97="","",'③入力シート'!S97)</f>
        <v/>
      </c>
      <c r="R121" s="122"/>
      <c r="S121" s="124"/>
      <c r="T121" s="91" t="str">
        <f>IF('③入力シート'!J97="","",'③入力シート'!J97)</f>
        <v/>
      </c>
      <c r="U121" s="101"/>
      <c r="V121" s="101"/>
      <c r="W121" s="105"/>
      <c r="X121" s="135" t="str">
        <f>IF('③入力シート'!K97="","",'③入力シート'!K97)</f>
        <v/>
      </c>
      <c r="Y121" s="137"/>
      <c r="Z121" s="137"/>
      <c r="AA121" s="137"/>
      <c r="AB121" s="139"/>
      <c r="AC121" s="91" t="str">
        <f>IF('③入力シート'!L97="","",'③入力シート'!L97)</f>
        <v/>
      </c>
      <c r="AD121" s="101"/>
      <c r="AE121" s="105"/>
    </row>
    <row r="122" spans="1:31" ht="21" customHeight="1">
      <c r="A122" s="91" t="str">
        <f>IF('③入力シート'!A98="","",'③入力シート'!A98)</f>
        <v/>
      </c>
      <c r="B122" s="101"/>
      <c r="C122" s="105"/>
      <c r="D122" s="106" t="str">
        <f>IF('③入力シート'!B98="","",'③入力シート'!B98)</f>
        <v/>
      </c>
      <c r="E122" s="108"/>
      <c r="F122" s="108"/>
      <c r="G122" s="112"/>
      <c r="H122" s="91" t="str">
        <f>IF('③入力シート'!C98="","",'③入力シート'!C98)</f>
        <v/>
      </c>
      <c r="I122" s="105"/>
      <c r="J122" s="91" t="str">
        <f>IF('③入力シート'!F98="","",'③入力シート'!Q98)</f>
        <v/>
      </c>
      <c r="K122" s="101"/>
      <c r="L122" s="101"/>
      <c r="M122" s="105"/>
      <c r="N122" s="120" t="str">
        <f>IF('③入力シート'!H98="","",'③入力シート'!R98)</f>
        <v/>
      </c>
      <c r="O122" s="122"/>
      <c r="P122" s="124"/>
      <c r="Q122" s="120" t="str">
        <f>IF('③入力シート'!I98="","",'③入力シート'!S98)</f>
        <v/>
      </c>
      <c r="R122" s="122"/>
      <c r="S122" s="124"/>
      <c r="T122" s="91" t="str">
        <f>IF('③入力シート'!J98="","",'③入力シート'!J98)</f>
        <v/>
      </c>
      <c r="U122" s="101"/>
      <c r="V122" s="101"/>
      <c r="W122" s="105"/>
      <c r="X122" s="135" t="str">
        <f>IF('③入力シート'!K98="","",'③入力シート'!K98)</f>
        <v/>
      </c>
      <c r="Y122" s="137"/>
      <c r="Z122" s="137"/>
      <c r="AA122" s="137"/>
      <c r="AB122" s="139"/>
      <c r="AC122" s="91" t="str">
        <f>IF('③入力シート'!L98="","",'③入力シート'!L98)</f>
        <v/>
      </c>
      <c r="AD122" s="101"/>
      <c r="AE122" s="105"/>
    </row>
    <row r="123" spans="1:31" ht="21" customHeight="1">
      <c r="A123" s="91" t="str">
        <f>IF('③入力シート'!A99="","",'③入力シート'!A99)</f>
        <v/>
      </c>
      <c r="B123" s="101"/>
      <c r="C123" s="105"/>
      <c r="D123" s="106" t="str">
        <f>IF('③入力シート'!B99="","",'③入力シート'!B99)</f>
        <v/>
      </c>
      <c r="E123" s="108"/>
      <c r="F123" s="108"/>
      <c r="G123" s="112"/>
      <c r="H123" s="91" t="str">
        <f>IF('③入力シート'!C99="","",'③入力シート'!C99)</f>
        <v/>
      </c>
      <c r="I123" s="105"/>
      <c r="J123" s="91" t="str">
        <f>IF('③入力シート'!F99="","",'③入力シート'!Q99)</f>
        <v/>
      </c>
      <c r="K123" s="101"/>
      <c r="L123" s="101"/>
      <c r="M123" s="105"/>
      <c r="N123" s="120" t="str">
        <f>IF('③入力シート'!H99="","",'③入力シート'!R99)</f>
        <v/>
      </c>
      <c r="O123" s="122"/>
      <c r="P123" s="124"/>
      <c r="Q123" s="120" t="str">
        <f>IF('③入力シート'!I99="","",'③入力シート'!S99)</f>
        <v/>
      </c>
      <c r="R123" s="122"/>
      <c r="S123" s="124"/>
      <c r="T123" s="91" t="str">
        <f>IF('③入力シート'!J99="","",'③入力シート'!J99)</f>
        <v/>
      </c>
      <c r="U123" s="101"/>
      <c r="V123" s="101"/>
      <c r="W123" s="105"/>
      <c r="X123" s="135" t="str">
        <f>IF('③入力シート'!K99="","",'③入力シート'!K99)</f>
        <v/>
      </c>
      <c r="Y123" s="137"/>
      <c r="Z123" s="137"/>
      <c r="AA123" s="137"/>
      <c r="AB123" s="139"/>
      <c r="AC123" s="91" t="str">
        <f>IF('③入力シート'!L99="","",'③入力シート'!L99)</f>
        <v/>
      </c>
      <c r="AD123" s="101"/>
      <c r="AE123" s="105"/>
    </row>
    <row r="124" spans="1:31" ht="21" customHeight="1">
      <c r="A124" s="91" t="str">
        <f>IF('③入力シート'!A100="","",'③入力シート'!A100)</f>
        <v/>
      </c>
      <c r="B124" s="101"/>
      <c r="C124" s="105"/>
      <c r="D124" s="106" t="str">
        <f>IF('③入力シート'!B100="","",'③入力シート'!B100)</f>
        <v/>
      </c>
      <c r="E124" s="108"/>
      <c r="F124" s="108"/>
      <c r="G124" s="112"/>
      <c r="H124" s="91" t="str">
        <f>IF('③入力シート'!C100="","",'③入力シート'!C100)</f>
        <v/>
      </c>
      <c r="I124" s="105"/>
      <c r="J124" s="91" t="str">
        <f>IF('③入力シート'!F100="","",'③入力シート'!Q100)</f>
        <v/>
      </c>
      <c r="K124" s="101"/>
      <c r="L124" s="101"/>
      <c r="M124" s="105"/>
      <c r="N124" s="120" t="str">
        <f>IF('③入力シート'!H100="","",'③入力シート'!R100)</f>
        <v/>
      </c>
      <c r="O124" s="122"/>
      <c r="P124" s="124"/>
      <c r="Q124" s="120" t="str">
        <f>IF('③入力シート'!I100="","",'③入力シート'!S100)</f>
        <v/>
      </c>
      <c r="R124" s="122"/>
      <c r="S124" s="124"/>
      <c r="T124" s="91" t="str">
        <f>IF('③入力シート'!J100="","",'③入力シート'!J100)</f>
        <v/>
      </c>
      <c r="U124" s="101"/>
      <c r="V124" s="101"/>
      <c r="W124" s="105"/>
      <c r="X124" s="135" t="str">
        <f>IF('③入力シート'!K100="","",'③入力シート'!K100)</f>
        <v/>
      </c>
      <c r="Y124" s="137"/>
      <c r="Z124" s="137"/>
      <c r="AA124" s="137"/>
      <c r="AB124" s="139"/>
      <c r="AC124" s="91" t="str">
        <f>IF('③入力シート'!L100="","",'③入力シート'!L100)</f>
        <v/>
      </c>
      <c r="AD124" s="101"/>
      <c r="AE124" s="105"/>
    </row>
    <row r="125" spans="1:31" ht="21" customHeight="1">
      <c r="A125" s="91" t="str">
        <f>IF('③入力シート'!A101="","",'③入力シート'!A101)</f>
        <v/>
      </c>
      <c r="B125" s="101"/>
      <c r="C125" s="105"/>
      <c r="D125" s="106" t="str">
        <f>IF('③入力シート'!B101="","",'③入力シート'!B101)</f>
        <v/>
      </c>
      <c r="E125" s="108"/>
      <c r="F125" s="108"/>
      <c r="G125" s="112"/>
      <c r="H125" s="91" t="str">
        <f>IF('③入力シート'!C101="","",'③入力シート'!C101)</f>
        <v/>
      </c>
      <c r="I125" s="105"/>
      <c r="J125" s="91" t="str">
        <f>IF('③入力シート'!F101="","",'③入力シート'!Q101)</f>
        <v/>
      </c>
      <c r="K125" s="101"/>
      <c r="L125" s="101"/>
      <c r="M125" s="105"/>
      <c r="N125" s="120" t="str">
        <f>IF('③入力シート'!H101="","",'③入力シート'!R101)</f>
        <v/>
      </c>
      <c r="O125" s="122"/>
      <c r="P125" s="124"/>
      <c r="Q125" s="120" t="str">
        <f>IF('③入力シート'!I101="","",'③入力シート'!S101)</f>
        <v/>
      </c>
      <c r="R125" s="122"/>
      <c r="S125" s="124"/>
      <c r="T125" s="91" t="str">
        <f>IF('③入力シート'!J101="","",'③入力シート'!J101)</f>
        <v/>
      </c>
      <c r="U125" s="101"/>
      <c r="V125" s="101"/>
      <c r="W125" s="105"/>
      <c r="X125" s="135" t="str">
        <f>IF('③入力シート'!K101="","",'③入力シート'!K101)</f>
        <v/>
      </c>
      <c r="Y125" s="137"/>
      <c r="Z125" s="137"/>
      <c r="AA125" s="137"/>
      <c r="AB125" s="139"/>
      <c r="AC125" s="91" t="str">
        <f>IF('③入力シート'!L101="","",'③入力シート'!L101)</f>
        <v/>
      </c>
      <c r="AD125" s="101"/>
      <c r="AE125" s="105"/>
    </row>
    <row r="126" spans="1:31" ht="21" customHeight="1">
      <c r="A126" s="91" t="str">
        <f>IF('③入力シート'!A102="","",'③入力シート'!A102)</f>
        <v/>
      </c>
      <c r="B126" s="101"/>
      <c r="C126" s="105"/>
      <c r="D126" s="106" t="str">
        <f>IF('③入力シート'!B102="","",'③入力シート'!B102)</f>
        <v/>
      </c>
      <c r="E126" s="108"/>
      <c r="F126" s="108"/>
      <c r="G126" s="112"/>
      <c r="H126" s="91" t="str">
        <f>IF('③入力シート'!C102="","",'③入力シート'!C102)</f>
        <v/>
      </c>
      <c r="I126" s="105"/>
      <c r="J126" s="91" t="str">
        <f>IF('③入力シート'!F102="","",'③入力シート'!Q102)</f>
        <v/>
      </c>
      <c r="K126" s="101"/>
      <c r="L126" s="101"/>
      <c r="M126" s="105"/>
      <c r="N126" s="120" t="str">
        <f>IF('③入力シート'!H102="","",'③入力シート'!R102)</f>
        <v/>
      </c>
      <c r="O126" s="122"/>
      <c r="P126" s="124"/>
      <c r="Q126" s="120" t="str">
        <f>IF('③入力シート'!I102="","",'③入力シート'!S102)</f>
        <v/>
      </c>
      <c r="R126" s="122"/>
      <c r="S126" s="124"/>
      <c r="T126" s="91" t="str">
        <f>IF('③入力シート'!J102="","",'③入力シート'!J102)</f>
        <v/>
      </c>
      <c r="U126" s="101"/>
      <c r="V126" s="101"/>
      <c r="W126" s="105"/>
      <c r="X126" s="135" t="str">
        <f>IF('③入力シート'!K102="","",'③入力シート'!K102)</f>
        <v/>
      </c>
      <c r="Y126" s="137"/>
      <c r="Z126" s="137"/>
      <c r="AA126" s="137"/>
      <c r="AB126" s="139"/>
      <c r="AC126" s="91" t="str">
        <f>IF('③入力シート'!L102="","",'③入力シート'!L102)</f>
        <v/>
      </c>
      <c r="AD126" s="101"/>
      <c r="AE126" s="105"/>
    </row>
    <row r="127" spans="1:31" ht="21" customHeight="1">
      <c r="A127" s="91" t="str">
        <f>IF('③入力シート'!A103="","",'③入力シート'!A103)</f>
        <v/>
      </c>
      <c r="B127" s="101"/>
      <c r="C127" s="105"/>
      <c r="D127" s="106" t="str">
        <f>IF('③入力シート'!B103="","",'③入力シート'!B103)</f>
        <v/>
      </c>
      <c r="E127" s="108"/>
      <c r="F127" s="108"/>
      <c r="G127" s="112"/>
      <c r="H127" s="91" t="str">
        <f>IF('③入力シート'!C103="","",'③入力シート'!C103)</f>
        <v/>
      </c>
      <c r="I127" s="105"/>
      <c r="J127" s="91" t="str">
        <f>IF('③入力シート'!F103="","",'③入力シート'!Q103)</f>
        <v/>
      </c>
      <c r="K127" s="101"/>
      <c r="L127" s="101"/>
      <c r="M127" s="105"/>
      <c r="N127" s="120" t="str">
        <f>IF('③入力シート'!H103="","",'③入力シート'!R103)</f>
        <v/>
      </c>
      <c r="O127" s="122"/>
      <c r="P127" s="124"/>
      <c r="Q127" s="120" t="str">
        <f>IF('③入力シート'!I103="","",'③入力シート'!S103)</f>
        <v/>
      </c>
      <c r="R127" s="122"/>
      <c r="S127" s="124"/>
      <c r="T127" s="91" t="str">
        <f>IF('③入力シート'!J103="","",'③入力シート'!J103)</f>
        <v/>
      </c>
      <c r="U127" s="101"/>
      <c r="V127" s="101"/>
      <c r="W127" s="105"/>
      <c r="X127" s="135" t="str">
        <f>IF('③入力シート'!K103="","",'③入力シート'!K103)</f>
        <v/>
      </c>
      <c r="Y127" s="137"/>
      <c r="Z127" s="137"/>
      <c r="AA127" s="137"/>
      <c r="AB127" s="139"/>
      <c r="AC127" s="91" t="str">
        <f>IF('③入力シート'!L103="","",'③入力シート'!L103)</f>
        <v/>
      </c>
      <c r="AD127" s="101"/>
      <c r="AE127" s="105"/>
    </row>
    <row r="128" spans="1:31" ht="21" customHeight="1">
      <c r="A128" s="91" t="str">
        <f>IF('③入力シート'!A104="","",'③入力シート'!A104)</f>
        <v/>
      </c>
      <c r="B128" s="101"/>
      <c r="C128" s="105"/>
      <c r="D128" s="106" t="str">
        <f>IF('③入力シート'!B104="","",'③入力シート'!B104)</f>
        <v/>
      </c>
      <c r="E128" s="108"/>
      <c r="F128" s="108"/>
      <c r="G128" s="112"/>
      <c r="H128" s="91" t="str">
        <f>IF('③入力シート'!C104="","",'③入力シート'!C104)</f>
        <v/>
      </c>
      <c r="I128" s="105"/>
      <c r="J128" s="91" t="str">
        <f>IF('③入力シート'!F104="","",'③入力シート'!Q104)</f>
        <v/>
      </c>
      <c r="K128" s="101"/>
      <c r="L128" s="101"/>
      <c r="M128" s="105"/>
      <c r="N128" s="120" t="str">
        <f>IF('③入力シート'!H104="","",'③入力シート'!R104)</f>
        <v/>
      </c>
      <c r="O128" s="122"/>
      <c r="P128" s="124"/>
      <c r="Q128" s="120" t="str">
        <f>IF('③入力シート'!I104="","",'③入力シート'!S104)</f>
        <v/>
      </c>
      <c r="R128" s="122"/>
      <c r="S128" s="124"/>
      <c r="T128" s="91" t="str">
        <f>IF('③入力シート'!J104="","",'③入力シート'!J104)</f>
        <v/>
      </c>
      <c r="U128" s="101"/>
      <c r="V128" s="101"/>
      <c r="W128" s="105"/>
      <c r="X128" s="135" t="str">
        <f>IF('③入力シート'!K104="","",'③入力シート'!K104)</f>
        <v/>
      </c>
      <c r="Y128" s="137"/>
      <c r="Z128" s="137"/>
      <c r="AA128" s="137"/>
      <c r="AB128" s="139"/>
      <c r="AC128" s="91" t="str">
        <f>IF('③入力シート'!L104="","",'③入力シート'!L104)</f>
        <v/>
      </c>
      <c r="AD128" s="101"/>
      <c r="AE128" s="105"/>
    </row>
    <row r="129" spans="1:31" ht="21" customHeight="1">
      <c r="A129" s="91" t="str">
        <f>IF('③入力シート'!A105="","",'③入力シート'!A105)</f>
        <v/>
      </c>
      <c r="B129" s="101"/>
      <c r="C129" s="105"/>
      <c r="D129" s="106" t="str">
        <f>IF('③入力シート'!B105="","",'③入力シート'!B105)</f>
        <v/>
      </c>
      <c r="E129" s="108"/>
      <c r="F129" s="108"/>
      <c r="G129" s="112"/>
      <c r="H129" s="91" t="str">
        <f>IF('③入力シート'!C105="","",'③入力シート'!C105)</f>
        <v/>
      </c>
      <c r="I129" s="105"/>
      <c r="J129" s="91" t="str">
        <f>IF('③入力シート'!F105="","",'③入力シート'!Q105)</f>
        <v/>
      </c>
      <c r="K129" s="101"/>
      <c r="L129" s="101"/>
      <c r="M129" s="105"/>
      <c r="N129" s="120" t="str">
        <f>IF('③入力シート'!H105="","",'③入力シート'!R105)</f>
        <v/>
      </c>
      <c r="O129" s="122"/>
      <c r="P129" s="124"/>
      <c r="Q129" s="120" t="str">
        <f>IF('③入力シート'!I105="","",'③入力シート'!S105)</f>
        <v/>
      </c>
      <c r="R129" s="122"/>
      <c r="S129" s="124"/>
      <c r="T129" s="91" t="str">
        <f>IF('③入力シート'!J105="","",'③入力シート'!J105)</f>
        <v/>
      </c>
      <c r="U129" s="101"/>
      <c r="V129" s="101"/>
      <c r="W129" s="105"/>
      <c r="X129" s="135" t="str">
        <f>IF('③入力シート'!K105="","",'③入力シート'!K105)</f>
        <v/>
      </c>
      <c r="Y129" s="137"/>
      <c r="Z129" s="137"/>
      <c r="AA129" s="137"/>
      <c r="AB129" s="139"/>
      <c r="AC129" s="91" t="str">
        <f>IF('③入力シート'!L105="","",'③入力シート'!L105)</f>
        <v/>
      </c>
      <c r="AD129" s="101"/>
      <c r="AE129" s="105"/>
    </row>
    <row r="130" spans="1:31" ht="21" customHeight="1">
      <c r="A130" s="91" t="str">
        <f>IF('③入力シート'!A106="","",'③入力シート'!A106)</f>
        <v/>
      </c>
      <c r="B130" s="101"/>
      <c r="C130" s="105"/>
      <c r="D130" s="106" t="str">
        <f>IF('③入力シート'!B106="","",'③入力シート'!B106)</f>
        <v/>
      </c>
      <c r="E130" s="108"/>
      <c r="F130" s="108"/>
      <c r="G130" s="112"/>
      <c r="H130" s="91" t="str">
        <f>IF('③入力シート'!C106="","",'③入力シート'!C106)</f>
        <v/>
      </c>
      <c r="I130" s="105"/>
      <c r="J130" s="91" t="str">
        <f>IF('③入力シート'!F106="","",'③入力シート'!Q106)</f>
        <v/>
      </c>
      <c r="K130" s="101"/>
      <c r="L130" s="101"/>
      <c r="M130" s="105"/>
      <c r="N130" s="120" t="str">
        <f>IF('③入力シート'!H106="","",'③入力シート'!R106)</f>
        <v/>
      </c>
      <c r="O130" s="122"/>
      <c r="P130" s="124"/>
      <c r="Q130" s="120" t="str">
        <f>IF('③入力シート'!I106="","",'③入力シート'!S106)</f>
        <v/>
      </c>
      <c r="R130" s="122"/>
      <c r="S130" s="124"/>
      <c r="T130" s="91" t="str">
        <f>IF('③入力シート'!J106="","",'③入力シート'!J106)</f>
        <v/>
      </c>
      <c r="U130" s="101"/>
      <c r="V130" s="101"/>
      <c r="W130" s="105"/>
      <c r="X130" s="135" t="str">
        <f>IF('③入力シート'!K106="","",'③入力シート'!K106)</f>
        <v/>
      </c>
      <c r="Y130" s="137"/>
      <c r="Z130" s="137"/>
      <c r="AA130" s="137"/>
      <c r="AB130" s="139"/>
      <c r="AC130" s="91" t="str">
        <f>IF('③入力シート'!L106="","",'③入力シート'!L106)</f>
        <v/>
      </c>
      <c r="AD130" s="101"/>
      <c r="AE130" s="105"/>
    </row>
    <row r="131" spans="1:31" ht="21" customHeight="1">
      <c r="A131" s="91" t="str">
        <f>IF('③入力シート'!A107="","",'③入力シート'!A107)</f>
        <v/>
      </c>
      <c r="B131" s="101"/>
      <c r="C131" s="105"/>
      <c r="D131" s="106" t="str">
        <f>IF('③入力シート'!B107="","",'③入力シート'!B107)</f>
        <v/>
      </c>
      <c r="E131" s="108"/>
      <c r="F131" s="108"/>
      <c r="G131" s="112"/>
      <c r="H131" s="91" t="str">
        <f>IF('③入力シート'!C107="","",'③入力シート'!C107)</f>
        <v/>
      </c>
      <c r="I131" s="105"/>
      <c r="J131" s="91" t="str">
        <f>IF('③入力シート'!F107="","",'③入力シート'!Q107)</f>
        <v/>
      </c>
      <c r="K131" s="101"/>
      <c r="L131" s="101"/>
      <c r="M131" s="105"/>
      <c r="N131" s="120" t="str">
        <f>IF('③入力シート'!H107="","",'③入力シート'!R107)</f>
        <v/>
      </c>
      <c r="O131" s="122"/>
      <c r="P131" s="124"/>
      <c r="Q131" s="120" t="str">
        <f>IF('③入力シート'!I107="","",'③入力シート'!S107)</f>
        <v/>
      </c>
      <c r="R131" s="122"/>
      <c r="S131" s="124"/>
      <c r="T131" s="91" t="str">
        <f>IF('③入力シート'!J107="","",'③入力シート'!J107)</f>
        <v/>
      </c>
      <c r="U131" s="101"/>
      <c r="V131" s="101"/>
      <c r="W131" s="105"/>
      <c r="X131" s="135" t="str">
        <f>IF('③入力シート'!K107="","",'③入力シート'!K107)</f>
        <v/>
      </c>
      <c r="Y131" s="137"/>
      <c r="Z131" s="137"/>
      <c r="AA131" s="137"/>
      <c r="AB131" s="139"/>
      <c r="AC131" s="91" t="str">
        <f>IF('③入力シート'!L107="","",'③入力シート'!L107)</f>
        <v/>
      </c>
      <c r="AD131" s="101"/>
      <c r="AE131" s="105"/>
    </row>
    <row r="132" spans="1:31" ht="21" customHeight="1">
      <c r="A132" s="91" t="str">
        <f>IF('③入力シート'!A108="","",'③入力シート'!A108)</f>
        <v/>
      </c>
      <c r="B132" s="101"/>
      <c r="C132" s="105"/>
      <c r="D132" s="106" t="str">
        <f>IF('③入力シート'!B108="","",'③入力シート'!B108)</f>
        <v/>
      </c>
      <c r="E132" s="108"/>
      <c r="F132" s="108"/>
      <c r="G132" s="112"/>
      <c r="H132" s="91" t="str">
        <f>IF('③入力シート'!C108="","",'③入力シート'!C108)</f>
        <v/>
      </c>
      <c r="I132" s="105"/>
      <c r="J132" s="91" t="str">
        <f>IF('③入力シート'!F108="","",'③入力シート'!Q108)</f>
        <v/>
      </c>
      <c r="K132" s="101"/>
      <c r="L132" s="101"/>
      <c r="M132" s="105"/>
      <c r="N132" s="120" t="str">
        <f>IF('③入力シート'!H108="","",'③入力シート'!R108)</f>
        <v/>
      </c>
      <c r="O132" s="122"/>
      <c r="P132" s="124"/>
      <c r="Q132" s="120" t="str">
        <f>IF('③入力シート'!I108="","",'③入力シート'!S108)</f>
        <v/>
      </c>
      <c r="R132" s="122"/>
      <c r="S132" s="124"/>
      <c r="T132" s="91" t="str">
        <f>IF('③入力シート'!J108="","",'③入力シート'!J108)</f>
        <v/>
      </c>
      <c r="U132" s="101"/>
      <c r="V132" s="101"/>
      <c r="W132" s="105"/>
      <c r="X132" s="135" t="str">
        <f>IF('③入力シート'!K108="","",'③入力シート'!K108)</f>
        <v/>
      </c>
      <c r="Y132" s="137"/>
      <c r="Z132" s="137"/>
      <c r="AA132" s="137"/>
      <c r="AB132" s="139"/>
      <c r="AC132" s="91" t="str">
        <f>IF('③入力シート'!L108="","",'③入力シート'!L108)</f>
        <v/>
      </c>
      <c r="AD132" s="101"/>
      <c r="AE132" s="105"/>
    </row>
    <row r="133" spans="1:31" ht="21" customHeight="1">
      <c r="A133" s="91" t="str">
        <f>IF('③入力シート'!A109="","",'③入力シート'!A109)</f>
        <v/>
      </c>
      <c r="B133" s="101"/>
      <c r="C133" s="105"/>
      <c r="D133" s="106" t="str">
        <f>IF('③入力シート'!B109="","",'③入力シート'!B109)</f>
        <v/>
      </c>
      <c r="E133" s="108"/>
      <c r="F133" s="108"/>
      <c r="G133" s="112"/>
      <c r="H133" s="91" t="str">
        <f>IF('③入力シート'!C109="","",'③入力シート'!C109)</f>
        <v/>
      </c>
      <c r="I133" s="105"/>
      <c r="J133" s="91" t="str">
        <f>IF('③入力シート'!F109="","",'③入力シート'!Q109)</f>
        <v/>
      </c>
      <c r="K133" s="101"/>
      <c r="L133" s="101"/>
      <c r="M133" s="105"/>
      <c r="N133" s="120" t="str">
        <f>IF('③入力シート'!H109="","",'③入力シート'!R109)</f>
        <v/>
      </c>
      <c r="O133" s="122"/>
      <c r="P133" s="124"/>
      <c r="Q133" s="120" t="str">
        <f>IF('③入力シート'!I109="","",'③入力シート'!S109)</f>
        <v/>
      </c>
      <c r="R133" s="122"/>
      <c r="S133" s="124"/>
      <c r="T133" s="91" t="str">
        <f>IF('③入力シート'!J109="","",'③入力シート'!J109)</f>
        <v/>
      </c>
      <c r="U133" s="101"/>
      <c r="V133" s="101"/>
      <c r="W133" s="105"/>
      <c r="X133" s="135" t="str">
        <f>IF('③入力シート'!K109="","",'③入力シート'!K109)</f>
        <v/>
      </c>
      <c r="Y133" s="137"/>
      <c r="Z133" s="137"/>
      <c r="AA133" s="137"/>
      <c r="AB133" s="139"/>
      <c r="AC133" s="91" t="str">
        <f>IF('③入力シート'!L109="","",'③入力シート'!L109)</f>
        <v/>
      </c>
      <c r="AD133" s="101"/>
      <c r="AE133" s="105"/>
    </row>
    <row r="134" spans="1:31" ht="21" customHeight="1">
      <c r="A134" s="91" t="str">
        <f>IF('③入力シート'!A110="","",'③入力シート'!A110)</f>
        <v/>
      </c>
      <c r="B134" s="101"/>
      <c r="C134" s="105"/>
      <c r="D134" s="106" t="str">
        <f>IF('③入力シート'!B110="","",'③入力シート'!B110)</f>
        <v/>
      </c>
      <c r="E134" s="108"/>
      <c r="F134" s="108"/>
      <c r="G134" s="112"/>
      <c r="H134" s="91" t="str">
        <f>IF('③入力シート'!C110="","",'③入力シート'!C110)</f>
        <v/>
      </c>
      <c r="I134" s="105"/>
      <c r="J134" s="91" t="str">
        <f>IF('③入力シート'!F110="","",'③入力シート'!Q110)</f>
        <v/>
      </c>
      <c r="K134" s="101"/>
      <c r="L134" s="101"/>
      <c r="M134" s="105"/>
      <c r="N134" s="120" t="str">
        <f>IF('③入力シート'!H110="","",'③入力シート'!R110)</f>
        <v/>
      </c>
      <c r="O134" s="122"/>
      <c r="P134" s="124"/>
      <c r="Q134" s="120" t="str">
        <f>IF('③入力シート'!I110="","",'③入力シート'!S110)</f>
        <v/>
      </c>
      <c r="R134" s="122"/>
      <c r="S134" s="124"/>
      <c r="T134" s="91" t="str">
        <f>IF('③入力シート'!J110="","",'③入力シート'!J110)</f>
        <v/>
      </c>
      <c r="U134" s="101"/>
      <c r="V134" s="101"/>
      <c r="W134" s="105"/>
      <c r="X134" s="135" t="str">
        <f>IF('③入力シート'!K110="","",'③入力シート'!K110)</f>
        <v/>
      </c>
      <c r="Y134" s="137"/>
      <c r="Z134" s="137"/>
      <c r="AA134" s="137"/>
      <c r="AB134" s="139"/>
      <c r="AC134" s="91" t="str">
        <f>IF('③入力シート'!L110="","",'③入力シート'!L110)</f>
        <v/>
      </c>
      <c r="AD134" s="101"/>
      <c r="AE134" s="105"/>
    </row>
    <row r="135" spans="1:31" ht="21" customHeight="1">
      <c r="A135" s="91" t="str">
        <f>IF('③入力シート'!A111="","",'③入力シート'!A111)</f>
        <v/>
      </c>
      <c r="B135" s="101"/>
      <c r="C135" s="105"/>
      <c r="D135" s="106" t="str">
        <f>IF('③入力シート'!B111="","",'③入力シート'!B111)</f>
        <v/>
      </c>
      <c r="E135" s="108"/>
      <c r="F135" s="108"/>
      <c r="G135" s="112"/>
      <c r="H135" s="91" t="str">
        <f>IF('③入力シート'!C111="","",'③入力シート'!C111)</f>
        <v/>
      </c>
      <c r="I135" s="105"/>
      <c r="J135" s="91" t="str">
        <f>IF('③入力シート'!F111="","",'③入力シート'!Q111)</f>
        <v/>
      </c>
      <c r="K135" s="101"/>
      <c r="L135" s="101"/>
      <c r="M135" s="105"/>
      <c r="N135" s="120" t="str">
        <f>IF('③入力シート'!H111="","",'③入力シート'!R111)</f>
        <v/>
      </c>
      <c r="O135" s="122"/>
      <c r="P135" s="124"/>
      <c r="Q135" s="120" t="str">
        <f>IF('③入力シート'!I111="","",'③入力シート'!S111)</f>
        <v/>
      </c>
      <c r="R135" s="122"/>
      <c r="S135" s="124"/>
      <c r="T135" s="91" t="str">
        <f>IF('③入力シート'!J111="","",'③入力シート'!J111)</f>
        <v/>
      </c>
      <c r="U135" s="101"/>
      <c r="V135" s="101"/>
      <c r="W135" s="105"/>
      <c r="X135" s="135" t="str">
        <f>IF('③入力シート'!K111="","",'③入力シート'!K111)</f>
        <v/>
      </c>
      <c r="Y135" s="137"/>
      <c r="Z135" s="137"/>
      <c r="AA135" s="137"/>
      <c r="AB135" s="139"/>
      <c r="AC135" s="91" t="str">
        <f>IF('③入力シート'!L111="","",'③入力シート'!L111)</f>
        <v/>
      </c>
      <c r="AD135" s="101"/>
      <c r="AE135" s="105"/>
    </row>
    <row r="136" spans="1:31" ht="21" customHeight="1">
      <c r="A136" s="91" t="str">
        <f>IF('③入力シート'!A112="","",'③入力シート'!A112)</f>
        <v/>
      </c>
      <c r="B136" s="101"/>
      <c r="C136" s="105"/>
      <c r="D136" s="106" t="str">
        <f>IF('③入力シート'!B112="","",'③入力シート'!B112)</f>
        <v/>
      </c>
      <c r="E136" s="108"/>
      <c r="F136" s="108"/>
      <c r="G136" s="112"/>
      <c r="H136" s="91" t="str">
        <f>IF('③入力シート'!C112="","",'③入力シート'!C112)</f>
        <v/>
      </c>
      <c r="I136" s="105"/>
      <c r="J136" s="91" t="str">
        <f>IF('③入力シート'!F112="","",'③入力シート'!Q112)</f>
        <v/>
      </c>
      <c r="K136" s="101"/>
      <c r="L136" s="101"/>
      <c r="M136" s="105"/>
      <c r="N136" s="120" t="str">
        <f>IF('③入力シート'!H112="","",'③入力シート'!R112)</f>
        <v/>
      </c>
      <c r="O136" s="122"/>
      <c r="P136" s="124"/>
      <c r="Q136" s="120" t="str">
        <f>IF('③入力シート'!I112="","",'③入力シート'!S112)</f>
        <v/>
      </c>
      <c r="R136" s="122"/>
      <c r="S136" s="124"/>
      <c r="T136" s="91" t="str">
        <f>IF('③入力シート'!J112="","",'③入力シート'!J112)</f>
        <v/>
      </c>
      <c r="U136" s="101"/>
      <c r="V136" s="101"/>
      <c r="W136" s="105"/>
      <c r="X136" s="135" t="str">
        <f>IF('③入力シート'!K112="","",'③入力シート'!K112)</f>
        <v/>
      </c>
      <c r="Y136" s="137"/>
      <c r="Z136" s="137"/>
      <c r="AA136" s="137"/>
      <c r="AB136" s="139"/>
      <c r="AC136" s="91" t="str">
        <f>IF('③入力シート'!L112="","",'③入力シート'!L112)</f>
        <v/>
      </c>
      <c r="AD136" s="101"/>
      <c r="AE136" s="105"/>
    </row>
    <row r="137" spans="1:31" ht="21" customHeight="1">
      <c r="A137" s="91" t="str">
        <f>IF('③入力シート'!A113="","",'③入力シート'!A113)</f>
        <v/>
      </c>
      <c r="B137" s="101"/>
      <c r="C137" s="105"/>
      <c r="D137" s="106" t="str">
        <f>IF('③入力シート'!B113="","",'③入力シート'!B113)</f>
        <v/>
      </c>
      <c r="E137" s="108"/>
      <c r="F137" s="108"/>
      <c r="G137" s="112"/>
      <c r="H137" s="91" t="str">
        <f>IF('③入力シート'!C113="","",'③入力シート'!C113)</f>
        <v/>
      </c>
      <c r="I137" s="105"/>
      <c r="J137" s="91" t="str">
        <f>IF('③入力シート'!F113="","",'③入力シート'!Q113)</f>
        <v/>
      </c>
      <c r="K137" s="101"/>
      <c r="L137" s="101"/>
      <c r="M137" s="105"/>
      <c r="N137" s="120" t="str">
        <f>IF('③入力シート'!H113="","",'③入力シート'!R113)</f>
        <v/>
      </c>
      <c r="O137" s="122"/>
      <c r="P137" s="124"/>
      <c r="Q137" s="120" t="str">
        <f>IF('③入力シート'!I113="","",'③入力シート'!S113)</f>
        <v/>
      </c>
      <c r="R137" s="122"/>
      <c r="S137" s="124"/>
      <c r="T137" s="91" t="str">
        <f>IF('③入力シート'!J113="","",'③入力シート'!J113)</f>
        <v/>
      </c>
      <c r="U137" s="101"/>
      <c r="V137" s="101"/>
      <c r="W137" s="105"/>
      <c r="X137" s="135" t="str">
        <f>IF('③入力シート'!K113="","",'③入力シート'!K113)</f>
        <v/>
      </c>
      <c r="Y137" s="137"/>
      <c r="Z137" s="137"/>
      <c r="AA137" s="137"/>
      <c r="AB137" s="139"/>
      <c r="AC137" s="91" t="str">
        <f>IF('③入力シート'!L113="","",'③入力シート'!L113)</f>
        <v/>
      </c>
      <c r="AD137" s="101"/>
      <c r="AE137" s="105"/>
    </row>
    <row r="138" spans="1:31" ht="21" customHeight="1">
      <c r="A138" s="91" t="str">
        <f>IF('③入力シート'!A114="","",'③入力シート'!A114)</f>
        <v/>
      </c>
      <c r="B138" s="101"/>
      <c r="C138" s="105"/>
      <c r="D138" s="106" t="str">
        <f>IF('③入力シート'!B114="","",'③入力シート'!B114)</f>
        <v/>
      </c>
      <c r="E138" s="108"/>
      <c r="F138" s="108"/>
      <c r="G138" s="112"/>
      <c r="H138" s="91" t="str">
        <f>IF('③入力シート'!C114="","",'③入力シート'!C114)</f>
        <v/>
      </c>
      <c r="I138" s="105"/>
      <c r="J138" s="91" t="str">
        <f>IF('③入力シート'!F114="","",'③入力シート'!Q114)</f>
        <v/>
      </c>
      <c r="K138" s="101"/>
      <c r="L138" s="101"/>
      <c r="M138" s="105"/>
      <c r="N138" s="120" t="str">
        <f>IF('③入力シート'!H114="","",'③入力シート'!R114)</f>
        <v/>
      </c>
      <c r="O138" s="122"/>
      <c r="P138" s="124"/>
      <c r="Q138" s="120" t="str">
        <f>IF('③入力シート'!I114="","",'③入力シート'!S114)</f>
        <v/>
      </c>
      <c r="R138" s="122"/>
      <c r="S138" s="124"/>
      <c r="T138" s="91" t="str">
        <f>IF('③入力シート'!J114="","",'③入力シート'!J114)</f>
        <v/>
      </c>
      <c r="U138" s="101"/>
      <c r="V138" s="101"/>
      <c r="W138" s="105"/>
      <c r="X138" s="135" t="str">
        <f>IF('③入力シート'!K114="","",'③入力シート'!K114)</f>
        <v/>
      </c>
      <c r="Y138" s="137"/>
      <c r="Z138" s="137"/>
      <c r="AA138" s="137"/>
      <c r="AB138" s="139"/>
      <c r="AC138" s="91" t="str">
        <f>IF('③入力シート'!L114="","",'③入力シート'!L114)</f>
        <v/>
      </c>
      <c r="AD138" s="101"/>
      <c r="AE138" s="105"/>
    </row>
    <row r="139" spans="1:31" ht="21" customHeight="1">
      <c r="A139" s="91" t="str">
        <f>IF('③入力シート'!A115="","",'③入力シート'!A115)</f>
        <v/>
      </c>
      <c r="B139" s="101"/>
      <c r="C139" s="105"/>
      <c r="D139" s="106" t="str">
        <f>IF('③入力シート'!B115="","",'③入力シート'!B115)</f>
        <v/>
      </c>
      <c r="E139" s="108"/>
      <c r="F139" s="108"/>
      <c r="G139" s="112"/>
      <c r="H139" s="91" t="str">
        <f>IF('③入力シート'!C115="","",'③入力シート'!C115)</f>
        <v/>
      </c>
      <c r="I139" s="105"/>
      <c r="J139" s="91" t="str">
        <f>IF('③入力シート'!F115="","",'③入力シート'!Q115)</f>
        <v/>
      </c>
      <c r="K139" s="101"/>
      <c r="L139" s="101"/>
      <c r="M139" s="105"/>
      <c r="N139" s="120" t="str">
        <f>IF('③入力シート'!H115="","",'③入力シート'!R115)</f>
        <v/>
      </c>
      <c r="O139" s="122"/>
      <c r="P139" s="124"/>
      <c r="Q139" s="120" t="str">
        <f>IF('③入力シート'!I115="","",'③入力シート'!S115)</f>
        <v/>
      </c>
      <c r="R139" s="122"/>
      <c r="S139" s="124"/>
      <c r="T139" s="91" t="str">
        <f>IF('③入力シート'!J115="","",'③入力シート'!J115)</f>
        <v/>
      </c>
      <c r="U139" s="101"/>
      <c r="V139" s="101"/>
      <c r="W139" s="105"/>
      <c r="X139" s="135" t="str">
        <f>IF('③入力シート'!K115="","",'③入力シート'!K115)</f>
        <v/>
      </c>
      <c r="Y139" s="137"/>
      <c r="Z139" s="137"/>
      <c r="AA139" s="137"/>
      <c r="AB139" s="139"/>
      <c r="AC139" s="91" t="str">
        <f>IF('③入力シート'!L115="","",'③入力シート'!L115)</f>
        <v/>
      </c>
      <c r="AD139" s="101"/>
      <c r="AE139" s="105"/>
    </row>
    <row r="140" spans="1:31" ht="21" customHeight="1">
      <c r="A140" s="91" t="str">
        <f>IF('③入力シート'!A116="","",'③入力シート'!A116)</f>
        <v/>
      </c>
      <c r="B140" s="101"/>
      <c r="C140" s="105"/>
      <c r="D140" s="106" t="str">
        <f>IF('③入力シート'!B116="","",'③入力シート'!B116)</f>
        <v/>
      </c>
      <c r="E140" s="108"/>
      <c r="F140" s="108"/>
      <c r="G140" s="112"/>
      <c r="H140" s="91" t="str">
        <f>IF('③入力シート'!C116="","",'③入力シート'!C116)</f>
        <v/>
      </c>
      <c r="I140" s="105"/>
      <c r="J140" s="91" t="str">
        <f>IF('③入力シート'!F116="","",'③入力シート'!Q116)</f>
        <v/>
      </c>
      <c r="K140" s="101"/>
      <c r="L140" s="101"/>
      <c r="M140" s="105"/>
      <c r="N140" s="120" t="str">
        <f>IF('③入力シート'!H116="","",'③入力シート'!R116)</f>
        <v/>
      </c>
      <c r="O140" s="122"/>
      <c r="P140" s="124"/>
      <c r="Q140" s="120" t="str">
        <f>IF('③入力シート'!I116="","",'③入力シート'!S116)</f>
        <v/>
      </c>
      <c r="R140" s="122"/>
      <c r="S140" s="124"/>
      <c r="T140" s="91" t="str">
        <f>IF('③入力シート'!J116="","",'③入力シート'!J116)</f>
        <v/>
      </c>
      <c r="U140" s="101"/>
      <c r="V140" s="101"/>
      <c r="W140" s="105"/>
      <c r="X140" s="135" t="str">
        <f>IF('③入力シート'!K116="","",'③入力シート'!K116)</f>
        <v/>
      </c>
      <c r="Y140" s="137"/>
      <c r="Z140" s="137"/>
      <c r="AA140" s="137"/>
      <c r="AB140" s="139"/>
      <c r="AC140" s="91" t="str">
        <f>IF('③入力シート'!L116="","",'③入力シート'!L116)</f>
        <v/>
      </c>
      <c r="AD140" s="101"/>
      <c r="AE140" s="105"/>
    </row>
    <row r="141" spans="1:31" ht="21" customHeight="1">
      <c r="A141" s="91" t="str">
        <f>IF('③入力シート'!A117="","",'③入力シート'!A117)</f>
        <v/>
      </c>
      <c r="B141" s="101"/>
      <c r="C141" s="105"/>
      <c r="D141" s="106" t="str">
        <f>IF('③入力シート'!B117="","",'③入力シート'!B117)</f>
        <v/>
      </c>
      <c r="E141" s="108"/>
      <c r="F141" s="108"/>
      <c r="G141" s="112"/>
      <c r="H141" s="91" t="str">
        <f>IF('③入力シート'!C117="","",'③入力シート'!C117)</f>
        <v/>
      </c>
      <c r="I141" s="105"/>
      <c r="J141" s="91" t="str">
        <f>IF('③入力シート'!F117="","",'③入力シート'!Q117)</f>
        <v/>
      </c>
      <c r="K141" s="101"/>
      <c r="L141" s="101"/>
      <c r="M141" s="105"/>
      <c r="N141" s="120" t="str">
        <f>IF('③入力シート'!H117="","",'③入力シート'!R117)</f>
        <v/>
      </c>
      <c r="O141" s="122"/>
      <c r="P141" s="124"/>
      <c r="Q141" s="120" t="str">
        <f>IF('③入力シート'!I117="","",'③入力シート'!S117)</f>
        <v/>
      </c>
      <c r="R141" s="122"/>
      <c r="S141" s="124"/>
      <c r="T141" s="91" t="str">
        <f>IF('③入力シート'!J117="","",'③入力シート'!J117)</f>
        <v/>
      </c>
      <c r="U141" s="101"/>
      <c r="V141" s="101"/>
      <c r="W141" s="105"/>
      <c r="X141" s="135" t="str">
        <f>IF('③入力シート'!K117="","",'③入力シート'!K117)</f>
        <v/>
      </c>
      <c r="Y141" s="137"/>
      <c r="Z141" s="137"/>
      <c r="AA141" s="137"/>
      <c r="AB141" s="139"/>
      <c r="AC141" s="91" t="str">
        <f>IF('③入力シート'!L117="","",'③入力シート'!L117)</f>
        <v/>
      </c>
      <c r="AD141" s="101"/>
      <c r="AE141" s="105"/>
    </row>
    <row r="142" spans="1:31" ht="21" customHeight="1">
      <c r="A142" s="91" t="str">
        <f>IF('③入力シート'!A118="","",'③入力シート'!A118)</f>
        <v/>
      </c>
      <c r="B142" s="101"/>
      <c r="C142" s="105"/>
      <c r="D142" s="106" t="str">
        <f>IF('③入力シート'!B118="","",'③入力シート'!B118)</f>
        <v/>
      </c>
      <c r="E142" s="108"/>
      <c r="F142" s="108"/>
      <c r="G142" s="112"/>
      <c r="H142" s="91" t="str">
        <f>IF('③入力シート'!C118="","",'③入力シート'!C118)</f>
        <v/>
      </c>
      <c r="I142" s="105"/>
      <c r="J142" s="91" t="str">
        <f>IF('③入力シート'!F118="","",'③入力シート'!Q118)</f>
        <v/>
      </c>
      <c r="K142" s="101"/>
      <c r="L142" s="101"/>
      <c r="M142" s="105"/>
      <c r="N142" s="120" t="str">
        <f>IF('③入力シート'!H118="","",'③入力シート'!R118)</f>
        <v/>
      </c>
      <c r="O142" s="122"/>
      <c r="P142" s="124"/>
      <c r="Q142" s="120" t="str">
        <f>IF('③入力シート'!I118="","",'③入力シート'!S118)</f>
        <v/>
      </c>
      <c r="R142" s="122"/>
      <c r="S142" s="124"/>
      <c r="T142" s="91" t="str">
        <f>IF('③入力シート'!J118="","",'③入力シート'!J118)</f>
        <v/>
      </c>
      <c r="U142" s="101"/>
      <c r="V142" s="101"/>
      <c r="W142" s="105"/>
      <c r="X142" s="135" t="str">
        <f>IF('③入力シート'!K118="","",'③入力シート'!K118)</f>
        <v/>
      </c>
      <c r="Y142" s="137"/>
      <c r="Z142" s="137"/>
      <c r="AA142" s="137"/>
      <c r="AB142" s="139"/>
      <c r="AC142" s="91" t="str">
        <f>IF('③入力シート'!L118="","",'③入力シート'!L118)</f>
        <v/>
      </c>
      <c r="AD142" s="101"/>
      <c r="AE142" s="105"/>
    </row>
    <row r="143" spans="1:31" ht="21" customHeight="1">
      <c r="A143" s="91" t="str">
        <f>IF('③入力シート'!A119="","",'③入力シート'!A119)</f>
        <v/>
      </c>
      <c r="B143" s="101"/>
      <c r="C143" s="105"/>
      <c r="D143" s="106" t="str">
        <f>IF('③入力シート'!B119="","",'③入力シート'!B119)</f>
        <v/>
      </c>
      <c r="E143" s="108"/>
      <c r="F143" s="108"/>
      <c r="G143" s="112"/>
      <c r="H143" s="91" t="str">
        <f>IF('③入力シート'!C119="","",'③入力シート'!C119)</f>
        <v/>
      </c>
      <c r="I143" s="105"/>
      <c r="J143" s="91" t="str">
        <f>IF('③入力シート'!F119="","",'③入力シート'!Q119)</f>
        <v/>
      </c>
      <c r="K143" s="101"/>
      <c r="L143" s="101"/>
      <c r="M143" s="105"/>
      <c r="N143" s="120" t="str">
        <f>IF('③入力シート'!H119="","",'③入力シート'!R119)</f>
        <v/>
      </c>
      <c r="O143" s="122"/>
      <c r="P143" s="124"/>
      <c r="Q143" s="120" t="str">
        <f>IF('③入力シート'!I119="","",'③入力シート'!S119)</f>
        <v/>
      </c>
      <c r="R143" s="122"/>
      <c r="S143" s="124"/>
      <c r="T143" s="91" t="str">
        <f>IF('③入力シート'!J119="","",'③入力シート'!J119)</f>
        <v/>
      </c>
      <c r="U143" s="101"/>
      <c r="V143" s="101"/>
      <c r="W143" s="105"/>
      <c r="X143" s="135" t="str">
        <f>IF('③入力シート'!K119="","",'③入力シート'!K119)</f>
        <v/>
      </c>
      <c r="Y143" s="137"/>
      <c r="Z143" s="137"/>
      <c r="AA143" s="137"/>
      <c r="AB143" s="139"/>
      <c r="AC143" s="91" t="str">
        <f>IF('③入力シート'!L119="","",'③入力シート'!L119)</f>
        <v/>
      </c>
      <c r="AD143" s="101"/>
      <c r="AE143" s="105"/>
    </row>
    <row r="144" spans="1:31" ht="21" customHeight="1">
      <c r="A144" s="91" t="str">
        <f>IF('③入力シート'!A120="","",'③入力シート'!A120)</f>
        <v/>
      </c>
      <c r="B144" s="101"/>
      <c r="C144" s="105"/>
      <c r="D144" s="106" t="str">
        <f>IF('③入力シート'!B120="","",'③入力シート'!B120)</f>
        <v/>
      </c>
      <c r="E144" s="108"/>
      <c r="F144" s="108"/>
      <c r="G144" s="112"/>
      <c r="H144" s="91" t="str">
        <f>IF('③入力シート'!C120="","",'③入力シート'!C120)</f>
        <v/>
      </c>
      <c r="I144" s="105"/>
      <c r="J144" s="91" t="str">
        <f>IF('③入力シート'!F120="","",'③入力シート'!Q120)</f>
        <v/>
      </c>
      <c r="K144" s="101"/>
      <c r="L144" s="101"/>
      <c r="M144" s="105"/>
      <c r="N144" s="120" t="str">
        <f>IF('③入力シート'!H120="","",'③入力シート'!R120)</f>
        <v/>
      </c>
      <c r="O144" s="122"/>
      <c r="P144" s="124"/>
      <c r="Q144" s="120" t="str">
        <f>IF('③入力シート'!I120="","",'③入力シート'!S120)</f>
        <v/>
      </c>
      <c r="R144" s="122"/>
      <c r="S144" s="124"/>
      <c r="T144" s="91" t="str">
        <f>IF('③入力シート'!J120="","",'③入力シート'!J120)</f>
        <v/>
      </c>
      <c r="U144" s="101"/>
      <c r="V144" s="101"/>
      <c r="W144" s="105"/>
      <c r="X144" s="135" t="str">
        <f>IF('③入力シート'!K120="","",'③入力シート'!K120)</f>
        <v/>
      </c>
      <c r="Y144" s="137"/>
      <c r="Z144" s="137"/>
      <c r="AA144" s="137"/>
      <c r="AB144" s="139"/>
      <c r="AC144" s="91" t="str">
        <f>IF('③入力シート'!L120="","",'③入力シート'!L120)</f>
        <v/>
      </c>
      <c r="AD144" s="101"/>
      <c r="AE144" s="105"/>
    </row>
    <row r="145" spans="1:31" ht="21" customHeight="1">
      <c r="A145" s="91" t="str">
        <f>IF('③入力シート'!A121="","",'③入力シート'!A121)</f>
        <v/>
      </c>
      <c r="B145" s="101"/>
      <c r="C145" s="105"/>
      <c r="D145" s="106" t="str">
        <f>IF('③入力シート'!B121="","",'③入力シート'!B121)</f>
        <v/>
      </c>
      <c r="E145" s="108"/>
      <c r="F145" s="108"/>
      <c r="G145" s="112"/>
      <c r="H145" s="91" t="str">
        <f>IF('③入力シート'!C121="","",'③入力シート'!C121)</f>
        <v/>
      </c>
      <c r="I145" s="105"/>
      <c r="J145" s="91" t="str">
        <f>IF('③入力シート'!F121="","",'③入力シート'!Q121)</f>
        <v/>
      </c>
      <c r="K145" s="101"/>
      <c r="L145" s="101"/>
      <c r="M145" s="105"/>
      <c r="N145" s="120" t="str">
        <f>IF('③入力シート'!H121="","",'③入力シート'!R121)</f>
        <v/>
      </c>
      <c r="O145" s="122"/>
      <c r="P145" s="124"/>
      <c r="Q145" s="120" t="str">
        <f>IF('③入力シート'!I121="","",'③入力シート'!S121)</f>
        <v/>
      </c>
      <c r="R145" s="122"/>
      <c r="S145" s="124"/>
      <c r="T145" s="91" t="str">
        <f>IF('③入力シート'!J121="","",'③入力シート'!J121)</f>
        <v/>
      </c>
      <c r="U145" s="101"/>
      <c r="V145" s="101"/>
      <c r="W145" s="105"/>
      <c r="X145" s="135" t="str">
        <f>IF('③入力シート'!K121="","",'③入力シート'!K121)</f>
        <v/>
      </c>
      <c r="Y145" s="137"/>
      <c r="Z145" s="137"/>
      <c r="AA145" s="137"/>
      <c r="AB145" s="139"/>
      <c r="AC145" s="91" t="str">
        <f>IF('③入力シート'!L121="","",'③入力シート'!L121)</f>
        <v/>
      </c>
      <c r="AD145" s="101"/>
      <c r="AE145" s="105"/>
    </row>
    <row r="146" spans="1:31" ht="21" customHeight="1">
      <c r="A146" s="91" t="str">
        <f>IF('③入力シート'!A122="","",'③入力シート'!A122)</f>
        <v/>
      </c>
      <c r="B146" s="101"/>
      <c r="C146" s="105"/>
      <c r="D146" s="106" t="str">
        <f>IF('③入力シート'!B122="","",'③入力シート'!B122)</f>
        <v/>
      </c>
      <c r="E146" s="108"/>
      <c r="F146" s="108"/>
      <c r="G146" s="112"/>
      <c r="H146" s="91" t="str">
        <f>IF('③入力シート'!C122="","",'③入力シート'!C122)</f>
        <v/>
      </c>
      <c r="I146" s="105"/>
      <c r="J146" s="91" t="str">
        <f>IF('③入力シート'!F122="","",'③入力シート'!Q122)</f>
        <v/>
      </c>
      <c r="K146" s="101"/>
      <c r="L146" s="101"/>
      <c r="M146" s="105"/>
      <c r="N146" s="120" t="str">
        <f>IF('③入力シート'!H122="","",'③入力シート'!R122)</f>
        <v/>
      </c>
      <c r="O146" s="122"/>
      <c r="P146" s="124"/>
      <c r="Q146" s="120" t="str">
        <f>IF('③入力シート'!I122="","",'③入力シート'!S122)</f>
        <v/>
      </c>
      <c r="R146" s="122"/>
      <c r="S146" s="124"/>
      <c r="T146" s="91" t="str">
        <f>IF('③入力シート'!J122="","",'③入力シート'!J122)</f>
        <v/>
      </c>
      <c r="U146" s="101"/>
      <c r="V146" s="101"/>
      <c r="W146" s="105"/>
      <c r="X146" s="135" t="str">
        <f>IF('③入力シート'!K122="","",'③入力シート'!K122)</f>
        <v/>
      </c>
      <c r="Y146" s="137"/>
      <c r="Z146" s="137"/>
      <c r="AA146" s="137"/>
      <c r="AB146" s="139"/>
      <c r="AC146" s="91" t="str">
        <f>IF('③入力シート'!L122="","",'③入力シート'!L122)</f>
        <v/>
      </c>
      <c r="AD146" s="101"/>
      <c r="AE146" s="105"/>
    </row>
    <row r="147" spans="1:31" ht="21" customHeight="1">
      <c r="A147" s="91" t="str">
        <f>IF('③入力シート'!A123="","",'③入力シート'!A123)</f>
        <v/>
      </c>
      <c r="B147" s="101"/>
      <c r="C147" s="105"/>
      <c r="D147" s="106" t="str">
        <f>IF('③入力シート'!B123="","",'③入力シート'!B123)</f>
        <v/>
      </c>
      <c r="E147" s="108"/>
      <c r="F147" s="108"/>
      <c r="G147" s="112"/>
      <c r="H147" s="91" t="str">
        <f>IF('③入力シート'!C123="","",'③入力シート'!C123)</f>
        <v/>
      </c>
      <c r="I147" s="105"/>
      <c r="J147" s="91" t="str">
        <f>IF('③入力シート'!F123="","",'③入力シート'!Q123)</f>
        <v/>
      </c>
      <c r="K147" s="101"/>
      <c r="L147" s="101"/>
      <c r="M147" s="105"/>
      <c r="N147" s="120" t="str">
        <f>IF('③入力シート'!H123="","",'③入力シート'!R123)</f>
        <v/>
      </c>
      <c r="O147" s="122"/>
      <c r="P147" s="124"/>
      <c r="Q147" s="120" t="str">
        <f>IF('③入力シート'!I123="","",'③入力シート'!S123)</f>
        <v/>
      </c>
      <c r="R147" s="122"/>
      <c r="S147" s="124"/>
      <c r="T147" s="91" t="str">
        <f>IF('③入力シート'!J123="","",'③入力シート'!J123)</f>
        <v/>
      </c>
      <c r="U147" s="101"/>
      <c r="V147" s="101"/>
      <c r="W147" s="105"/>
      <c r="X147" s="135" t="str">
        <f>IF('③入力シート'!K123="","",'③入力シート'!K123)</f>
        <v/>
      </c>
      <c r="Y147" s="137"/>
      <c r="Z147" s="137"/>
      <c r="AA147" s="137"/>
      <c r="AB147" s="139"/>
      <c r="AC147" s="91" t="str">
        <f>IF('③入力シート'!L123="","",'③入力シート'!L123)</f>
        <v/>
      </c>
      <c r="AD147" s="101"/>
      <c r="AE147" s="105"/>
    </row>
    <row r="148" spans="1:31" ht="21" customHeight="1">
      <c r="A148" s="91" t="str">
        <f>IF('③入力シート'!A124="","",'③入力シート'!A124)</f>
        <v/>
      </c>
      <c r="B148" s="101"/>
      <c r="C148" s="105"/>
      <c r="D148" s="106" t="str">
        <f>IF('③入力シート'!B124="","",'③入力シート'!B124)</f>
        <v/>
      </c>
      <c r="E148" s="108"/>
      <c r="F148" s="108"/>
      <c r="G148" s="112"/>
      <c r="H148" s="91" t="str">
        <f>IF('③入力シート'!C124="","",'③入力シート'!C124)</f>
        <v/>
      </c>
      <c r="I148" s="105"/>
      <c r="J148" s="91" t="str">
        <f>IF('③入力シート'!F124="","",'③入力シート'!Q124)</f>
        <v/>
      </c>
      <c r="K148" s="101"/>
      <c r="L148" s="101"/>
      <c r="M148" s="105"/>
      <c r="N148" s="120" t="str">
        <f>IF('③入力シート'!H124="","",'③入力シート'!R124)</f>
        <v/>
      </c>
      <c r="O148" s="122"/>
      <c r="P148" s="124"/>
      <c r="Q148" s="120" t="str">
        <f>IF('③入力シート'!I124="","",'③入力シート'!S124)</f>
        <v/>
      </c>
      <c r="R148" s="122"/>
      <c r="S148" s="124"/>
      <c r="T148" s="91" t="str">
        <f>IF('③入力シート'!J124="","",'③入力シート'!J124)</f>
        <v/>
      </c>
      <c r="U148" s="101"/>
      <c r="V148" s="101"/>
      <c r="W148" s="105"/>
      <c r="X148" s="135" t="str">
        <f>IF('③入力シート'!K124="","",'③入力シート'!K124)</f>
        <v/>
      </c>
      <c r="Y148" s="137"/>
      <c r="Z148" s="137"/>
      <c r="AA148" s="137"/>
      <c r="AB148" s="139"/>
      <c r="AC148" s="91" t="str">
        <f>IF('③入力シート'!L124="","",'③入力シート'!L124)</f>
        <v/>
      </c>
      <c r="AD148" s="101"/>
      <c r="AE148" s="105"/>
    </row>
    <row r="149" spans="1:31" ht="21" customHeight="1">
      <c r="A149" s="91" t="str">
        <f>IF('③入力シート'!A125="","",'③入力シート'!A125)</f>
        <v/>
      </c>
      <c r="B149" s="101"/>
      <c r="C149" s="105"/>
      <c r="D149" s="106" t="str">
        <f>IF('③入力シート'!B125="","",'③入力シート'!B125)</f>
        <v/>
      </c>
      <c r="E149" s="108"/>
      <c r="F149" s="108"/>
      <c r="G149" s="112"/>
      <c r="H149" s="91" t="str">
        <f>IF('③入力シート'!C125="","",'③入力シート'!C125)</f>
        <v/>
      </c>
      <c r="I149" s="105"/>
      <c r="J149" s="91" t="str">
        <f>IF('③入力シート'!F125="","",'③入力シート'!Q125)</f>
        <v/>
      </c>
      <c r="K149" s="101"/>
      <c r="L149" s="101"/>
      <c r="M149" s="105"/>
      <c r="N149" s="120" t="str">
        <f>IF('③入力シート'!H125="","",'③入力シート'!R125)</f>
        <v/>
      </c>
      <c r="O149" s="122"/>
      <c r="P149" s="124"/>
      <c r="Q149" s="120" t="str">
        <f>IF('③入力シート'!I125="","",'③入力シート'!S125)</f>
        <v/>
      </c>
      <c r="R149" s="122"/>
      <c r="S149" s="124"/>
      <c r="T149" s="91" t="str">
        <f>IF('③入力シート'!J125="","",'③入力シート'!J125)</f>
        <v/>
      </c>
      <c r="U149" s="101"/>
      <c r="V149" s="101"/>
      <c r="W149" s="105"/>
      <c r="X149" s="135" t="str">
        <f>IF('③入力シート'!K125="","",'③入力シート'!K125)</f>
        <v/>
      </c>
      <c r="Y149" s="137"/>
      <c r="Z149" s="137"/>
      <c r="AA149" s="137"/>
      <c r="AB149" s="139"/>
      <c r="AC149" s="91" t="str">
        <f>IF('③入力シート'!L125="","",'③入力シート'!L125)</f>
        <v/>
      </c>
      <c r="AD149" s="101"/>
      <c r="AE149" s="105"/>
    </row>
    <row r="150" spans="1:31" ht="21" customHeight="1">
      <c r="A150" s="91" t="str">
        <f>IF('③入力シート'!A126="","",'③入力シート'!A126)</f>
        <v/>
      </c>
      <c r="B150" s="101"/>
      <c r="C150" s="105"/>
      <c r="D150" s="106" t="str">
        <f>IF('③入力シート'!B126="","",'③入力シート'!B126)</f>
        <v/>
      </c>
      <c r="E150" s="108"/>
      <c r="F150" s="108"/>
      <c r="G150" s="112"/>
      <c r="H150" s="91" t="str">
        <f>IF('③入力シート'!C126="","",'③入力シート'!C126)</f>
        <v/>
      </c>
      <c r="I150" s="105"/>
      <c r="J150" s="91" t="str">
        <f>IF('③入力シート'!F126="","",'③入力シート'!Q126)</f>
        <v/>
      </c>
      <c r="K150" s="101"/>
      <c r="L150" s="101"/>
      <c r="M150" s="105"/>
      <c r="N150" s="120" t="str">
        <f>IF('③入力シート'!H126="","",'③入力シート'!R126)</f>
        <v/>
      </c>
      <c r="O150" s="122"/>
      <c r="P150" s="124"/>
      <c r="Q150" s="120" t="str">
        <f>IF('③入力シート'!I126="","",'③入力シート'!S126)</f>
        <v/>
      </c>
      <c r="R150" s="122"/>
      <c r="S150" s="124"/>
      <c r="T150" s="91" t="str">
        <f>IF('③入力シート'!J126="","",'③入力シート'!J126)</f>
        <v/>
      </c>
      <c r="U150" s="101"/>
      <c r="V150" s="101"/>
      <c r="W150" s="105"/>
      <c r="X150" s="135" t="str">
        <f>IF('③入力シート'!K126="","",'③入力シート'!K126)</f>
        <v/>
      </c>
      <c r="Y150" s="137"/>
      <c r="Z150" s="137"/>
      <c r="AA150" s="137"/>
      <c r="AB150" s="139"/>
      <c r="AC150" s="91" t="str">
        <f>IF('③入力シート'!L126="","",'③入力シート'!L126)</f>
        <v/>
      </c>
      <c r="AD150" s="101"/>
      <c r="AE150" s="105"/>
    </row>
    <row r="151" spans="1:31" ht="21" customHeight="1">
      <c r="A151" s="91" t="str">
        <f>IF('③入力シート'!A127="","",'③入力シート'!A127)</f>
        <v/>
      </c>
      <c r="B151" s="101"/>
      <c r="C151" s="105"/>
      <c r="D151" s="106" t="str">
        <f>IF('③入力シート'!B127="","",'③入力シート'!B127)</f>
        <v/>
      </c>
      <c r="E151" s="108"/>
      <c r="F151" s="108"/>
      <c r="G151" s="112"/>
      <c r="H151" s="91" t="str">
        <f>IF('③入力シート'!C127="","",'③入力シート'!C127)</f>
        <v/>
      </c>
      <c r="I151" s="105"/>
      <c r="J151" s="91" t="str">
        <f>IF('③入力シート'!F127="","",'③入力シート'!Q127)</f>
        <v/>
      </c>
      <c r="K151" s="101"/>
      <c r="L151" s="101"/>
      <c r="M151" s="105"/>
      <c r="N151" s="120" t="str">
        <f>IF('③入力シート'!H127="","",'③入力シート'!R127)</f>
        <v/>
      </c>
      <c r="O151" s="122"/>
      <c r="P151" s="124"/>
      <c r="Q151" s="120" t="str">
        <f>IF('③入力シート'!I127="","",'③入力シート'!S127)</f>
        <v/>
      </c>
      <c r="R151" s="122"/>
      <c r="S151" s="124"/>
      <c r="T151" s="91" t="str">
        <f>IF('③入力シート'!J127="","",'③入力シート'!J127)</f>
        <v/>
      </c>
      <c r="U151" s="101"/>
      <c r="V151" s="101"/>
      <c r="W151" s="105"/>
      <c r="X151" s="135" t="str">
        <f>IF('③入力シート'!K127="","",'③入力シート'!K127)</f>
        <v/>
      </c>
      <c r="Y151" s="137"/>
      <c r="Z151" s="137"/>
      <c r="AA151" s="137"/>
      <c r="AB151" s="139"/>
      <c r="AC151" s="91" t="str">
        <f>IF('③入力シート'!L127="","",'③入力シート'!L127)</f>
        <v/>
      </c>
      <c r="AD151" s="101"/>
      <c r="AE151" s="105"/>
    </row>
    <row r="152" spans="1:31" ht="21" customHeight="1">
      <c r="A152" s="91" t="str">
        <f>IF('③入力シート'!A128="","",'③入力シート'!A128)</f>
        <v/>
      </c>
      <c r="B152" s="101"/>
      <c r="C152" s="105"/>
      <c r="D152" s="106" t="str">
        <f>IF('③入力シート'!B128="","",'③入力シート'!B128)</f>
        <v/>
      </c>
      <c r="E152" s="108"/>
      <c r="F152" s="108"/>
      <c r="G152" s="112"/>
      <c r="H152" s="91" t="str">
        <f>IF('③入力シート'!C128="","",'③入力シート'!C128)</f>
        <v/>
      </c>
      <c r="I152" s="105"/>
      <c r="J152" s="91" t="str">
        <f>IF('③入力シート'!F128="","",'③入力シート'!Q128)</f>
        <v/>
      </c>
      <c r="K152" s="101"/>
      <c r="L152" s="101"/>
      <c r="M152" s="105"/>
      <c r="N152" s="120" t="str">
        <f>IF('③入力シート'!H128="","",'③入力シート'!R128)</f>
        <v/>
      </c>
      <c r="O152" s="122"/>
      <c r="P152" s="124"/>
      <c r="Q152" s="120" t="str">
        <f>IF('③入力シート'!I128="","",'③入力シート'!S128)</f>
        <v/>
      </c>
      <c r="R152" s="122"/>
      <c r="S152" s="124"/>
      <c r="T152" s="91" t="str">
        <f>IF('③入力シート'!J128="","",'③入力シート'!J128)</f>
        <v/>
      </c>
      <c r="U152" s="101"/>
      <c r="V152" s="101"/>
      <c r="W152" s="105"/>
      <c r="X152" s="135" t="str">
        <f>IF('③入力シート'!K128="","",'③入力シート'!K128)</f>
        <v/>
      </c>
      <c r="Y152" s="137"/>
      <c r="Z152" s="137"/>
      <c r="AA152" s="137"/>
      <c r="AB152" s="139"/>
      <c r="AC152" s="91" t="str">
        <f>IF('③入力シート'!L128="","",'③入力シート'!L128)</f>
        <v/>
      </c>
      <c r="AD152" s="101"/>
      <c r="AE152" s="105"/>
    </row>
    <row r="153" spans="1:31" ht="21" customHeight="1">
      <c r="A153" s="91" t="str">
        <f>IF('③入力シート'!A129="","",'③入力シート'!A129)</f>
        <v/>
      </c>
      <c r="B153" s="101"/>
      <c r="C153" s="105"/>
      <c r="D153" s="106" t="str">
        <f>IF('③入力シート'!B129="","",'③入力シート'!B129)</f>
        <v/>
      </c>
      <c r="E153" s="108"/>
      <c r="F153" s="108"/>
      <c r="G153" s="112"/>
      <c r="H153" s="91" t="str">
        <f>IF('③入力シート'!C129="","",'③入力シート'!C129)</f>
        <v/>
      </c>
      <c r="I153" s="105"/>
      <c r="J153" s="91" t="str">
        <f>IF('③入力シート'!F129="","",'③入力シート'!Q129)</f>
        <v/>
      </c>
      <c r="K153" s="101"/>
      <c r="L153" s="101"/>
      <c r="M153" s="105"/>
      <c r="N153" s="120" t="str">
        <f>IF('③入力シート'!H129="","",'③入力シート'!R129)</f>
        <v/>
      </c>
      <c r="O153" s="122"/>
      <c r="P153" s="124"/>
      <c r="Q153" s="120" t="str">
        <f>IF('③入力シート'!I129="","",'③入力シート'!S129)</f>
        <v/>
      </c>
      <c r="R153" s="122"/>
      <c r="S153" s="124"/>
      <c r="T153" s="91" t="str">
        <f>IF('③入力シート'!J129="","",'③入力シート'!J129)</f>
        <v/>
      </c>
      <c r="U153" s="101"/>
      <c r="V153" s="101"/>
      <c r="W153" s="105"/>
      <c r="X153" s="135" t="str">
        <f>IF('③入力シート'!K129="","",'③入力シート'!K129)</f>
        <v/>
      </c>
      <c r="Y153" s="137"/>
      <c r="Z153" s="137"/>
      <c r="AA153" s="137"/>
      <c r="AB153" s="139"/>
      <c r="AC153" s="91" t="str">
        <f>IF('③入力シート'!L129="","",'③入力シート'!L129)</f>
        <v/>
      </c>
      <c r="AD153" s="101"/>
      <c r="AE153" s="105"/>
    </row>
    <row r="154" spans="1:31" ht="21" customHeight="1">
      <c r="A154" s="91" t="str">
        <f>IF('③入力シート'!A130="","",'③入力シート'!A130)</f>
        <v/>
      </c>
      <c r="B154" s="101"/>
      <c r="C154" s="105"/>
      <c r="D154" s="106" t="str">
        <f>IF('③入力シート'!B130="","",'③入力シート'!B130)</f>
        <v/>
      </c>
      <c r="E154" s="108"/>
      <c r="F154" s="108"/>
      <c r="G154" s="112"/>
      <c r="H154" s="91" t="str">
        <f>IF('③入力シート'!C130="","",'③入力シート'!C130)</f>
        <v/>
      </c>
      <c r="I154" s="105"/>
      <c r="J154" s="91" t="str">
        <f>IF('③入力シート'!F130="","",'③入力シート'!Q130)</f>
        <v/>
      </c>
      <c r="K154" s="101"/>
      <c r="L154" s="101"/>
      <c r="M154" s="105"/>
      <c r="N154" s="120" t="str">
        <f>IF('③入力シート'!H130="","",'③入力シート'!R130)</f>
        <v/>
      </c>
      <c r="O154" s="122"/>
      <c r="P154" s="124"/>
      <c r="Q154" s="120" t="str">
        <f>IF('③入力シート'!I130="","",'③入力シート'!S130)</f>
        <v/>
      </c>
      <c r="R154" s="122"/>
      <c r="S154" s="124"/>
      <c r="T154" s="91" t="str">
        <f>IF('③入力シート'!J130="","",'③入力シート'!J130)</f>
        <v/>
      </c>
      <c r="U154" s="101"/>
      <c r="V154" s="101"/>
      <c r="W154" s="105"/>
      <c r="X154" s="135" t="str">
        <f>IF('③入力シート'!K130="","",'③入力シート'!K130)</f>
        <v/>
      </c>
      <c r="Y154" s="137"/>
      <c r="Z154" s="137"/>
      <c r="AA154" s="137"/>
      <c r="AB154" s="139"/>
      <c r="AC154" s="91" t="str">
        <f>IF('③入力シート'!L130="","",'③入力シート'!L130)</f>
        <v/>
      </c>
      <c r="AD154" s="101"/>
      <c r="AE154" s="105"/>
    </row>
    <row r="155" spans="1:31" ht="21" customHeight="1">
      <c r="A155" s="91" t="str">
        <f>IF('③入力シート'!A131="","",'③入力シート'!A131)</f>
        <v/>
      </c>
      <c r="B155" s="101"/>
      <c r="C155" s="105"/>
      <c r="D155" s="106" t="str">
        <f>IF('③入力シート'!B131="","",'③入力シート'!B131)</f>
        <v/>
      </c>
      <c r="E155" s="108"/>
      <c r="F155" s="108"/>
      <c r="G155" s="112"/>
      <c r="H155" s="91" t="str">
        <f>IF('③入力シート'!C131="","",'③入力シート'!C131)</f>
        <v/>
      </c>
      <c r="I155" s="105"/>
      <c r="J155" s="91" t="str">
        <f>IF('③入力シート'!F131="","",'③入力シート'!Q131)</f>
        <v/>
      </c>
      <c r="K155" s="101"/>
      <c r="L155" s="101"/>
      <c r="M155" s="105"/>
      <c r="N155" s="120" t="str">
        <f>IF('③入力シート'!H131="","",'③入力シート'!R131)</f>
        <v/>
      </c>
      <c r="O155" s="122"/>
      <c r="P155" s="124"/>
      <c r="Q155" s="120" t="str">
        <f>IF('③入力シート'!I131="","",'③入力シート'!S131)</f>
        <v/>
      </c>
      <c r="R155" s="122"/>
      <c r="S155" s="124"/>
      <c r="T155" s="91" t="str">
        <f>IF('③入力シート'!J131="","",'③入力シート'!J131)</f>
        <v/>
      </c>
      <c r="U155" s="101"/>
      <c r="V155" s="101"/>
      <c r="W155" s="105"/>
      <c r="X155" s="135" t="str">
        <f>IF('③入力シート'!K131="","",'③入力シート'!K131)</f>
        <v/>
      </c>
      <c r="Y155" s="137"/>
      <c r="Z155" s="137"/>
      <c r="AA155" s="137"/>
      <c r="AB155" s="139"/>
      <c r="AC155" s="91" t="str">
        <f>IF('③入力シート'!L131="","",'③入力シート'!L131)</f>
        <v/>
      </c>
      <c r="AD155" s="101"/>
      <c r="AE155" s="105"/>
    </row>
    <row r="156" spans="1:31" ht="21" customHeight="1">
      <c r="A156" s="91" t="str">
        <f>IF('③入力シート'!A132="","",'③入力シート'!A132)</f>
        <v/>
      </c>
      <c r="B156" s="101"/>
      <c r="C156" s="105"/>
      <c r="D156" s="106" t="str">
        <f>IF('③入力シート'!B132="","",'③入力シート'!B132)</f>
        <v/>
      </c>
      <c r="E156" s="108"/>
      <c r="F156" s="108"/>
      <c r="G156" s="112"/>
      <c r="H156" s="91" t="str">
        <f>IF('③入力シート'!C132="","",'③入力シート'!C132)</f>
        <v/>
      </c>
      <c r="I156" s="105"/>
      <c r="J156" s="91" t="str">
        <f>IF('③入力シート'!F132="","",'③入力シート'!Q132)</f>
        <v/>
      </c>
      <c r="K156" s="101"/>
      <c r="L156" s="101"/>
      <c r="M156" s="105"/>
      <c r="N156" s="120" t="str">
        <f>IF('③入力シート'!H132="","",'③入力シート'!R132)</f>
        <v/>
      </c>
      <c r="O156" s="122"/>
      <c r="P156" s="124"/>
      <c r="Q156" s="120" t="str">
        <f>IF('③入力シート'!I132="","",'③入力シート'!S132)</f>
        <v/>
      </c>
      <c r="R156" s="122"/>
      <c r="S156" s="124"/>
      <c r="T156" s="91" t="str">
        <f>IF('③入力シート'!J132="","",'③入力シート'!J132)</f>
        <v/>
      </c>
      <c r="U156" s="101"/>
      <c r="V156" s="101"/>
      <c r="W156" s="105"/>
      <c r="X156" s="135" t="str">
        <f>IF('③入力シート'!K132="","",'③入力シート'!K132)</f>
        <v/>
      </c>
      <c r="Y156" s="137"/>
      <c r="Z156" s="137"/>
      <c r="AA156" s="137"/>
      <c r="AB156" s="139"/>
      <c r="AC156" s="91" t="str">
        <f>IF('③入力シート'!L132="","",'③入力シート'!L132)</f>
        <v/>
      </c>
      <c r="AD156" s="101"/>
      <c r="AE156" s="105"/>
    </row>
    <row r="157" spans="1:31" ht="21" customHeight="1">
      <c r="A157" s="91" t="str">
        <f>IF('③入力シート'!A133="","",'③入力シート'!A133)</f>
        <v/>
      </c>
      <c r="B157" s="101"/>
      <c r="C157" s="105"/>
      <c r="D157" s="106" t="str">
        <f>IF('③入力シート'!B133="","",'③入力シート'!B133)</f>
        <v/>
      </c>
      <c r="E157" s="108"/>
      <c r="F157" s="108"/>
      <c r="G157" s="112"/>
      <c r="H157" s="91" t="str">
        <f>IF('③入力シート'!C133="","",'③入力シート'!C133)</f>
        <v/>
      </c>
      <c r="I157" s="105"/>
      <c r="J157" s="91" t="str">
        <f>IF('③入力シート'!F133="","",'③入力シート'!Q133)</f>
        <v/>
      </c>
      <c r="K157" s="101"/>
      <c r="L157" s="101"/>
      <c r="M157" s="105"/>
      <c r="N157" s="120" t="str">
        <f>IF('③入力シート'!H133="","",'③入力シート'!R133)</f>
        <v/>
      </c>
      <c r="O157" s="122"/>
      <c r="P157" s="124"/>
      <c r="Q157" s="120" t="str">
        <f>IF('③入力シート'!I133="","",'③入力シート'!S133)</f>
        <v/>
      </c>
      <c r="R157" s="122"/>
      <c r="S157" s="124"/>
      <c r="T157" s="91" t="str">
        <f>IF('③入力シート'!J133="","",'③入力シート'!J133)</f>
        <v/>
      </c>
      <c r="U157" s="101"/>
      <c r="V157" s="101"/>
      <c r="W157" s="105"/>
      <c r="X157" s="135" t="str">
        <f>IF('③入力シート'!K133="","",'③入力シート'!K133)</f>
        <v/>
      </c>
      <c r="Y157" s="137"/>
      <c r="Z157" s="137"/>
      <c r="AA157" s="137"/>
      <c r="AB157" s="139"/>
      <c r="AC157" s="91" t="str">
        <f>IF('③入力シート'!L133="","",'③入力シート'!L133)</f>
        <v/>
      </c>
      <c r="AD157" s="101"/>
      <c r="AE157" s="105"/>
    </row>
    <row r="158" spans="1:31" ht="21" customHeight="1">
      <c r="A158" s="91" t="str">
        <f>IF('③入力シート'!A134="","",'③入力シート'!A134)</f>
        <v/>
      </c>
      <c r="B158" s="101"/>
      <c r="C158" s="105"/>
      <c r="D158" s="106" t="str">
        <f>IF('③入力シート'!B134="","",'③入力シート'!B134)</f>
        <v/>
      </c>
      <c r="E158" s="108"/>
      <c r="F158" s="108"/>
      <c r="G158" s="112"/>
      <c r="H158" s="91" t="str">
        <f>IF('③入力シート'!C134="","",'③入力シート'!C134)</f>
        <v/>
      </c>
      <c r="I158" s="105"/>
      <c r="J158" s="91" t="str">
        <f>IF('③入力シート'!F134="","",'③入力シート'!Q134)</f>
        <v/>
      </c>
      <c r="K158" s="101"/>
      <c r="L158" s="101"/>
      <c r="M158" s="105"/>
      <c r="N158" s="120" t="str">
        <f>IF('③入力シート'!H134="","",'③入力シート'!R134)</f>
        <v/>
      </c>
      <c r="O158" s="122"/>
      <c r="P158" s="124"/>
      <c r="Q158" s="120" t="str">
        <f>IF('③入力シート'!I134="","",'③入力シート'!S134)</f>
        <v/>
      </c>
      <c r="R158" s="122"/>
      <c r="S158" s="124"/>
      <c r="T158" s="91" t="str">
        <f>IF('③入力シート'!J134="","",'③入力シート'!J134)</f>
        <v/>
      </c>
      <c r="U158" s="101"/>
      <c r="V158" s="101"/>
      <c r="W158" s="105"/>
      <c r="X158" s="135" t="str">
        <f>IF('③入力シート'!K134="","",'③入力シート'!K134)</f>
        <v/>
      </c>
      <c r="Y158" s="137"/>
      <c r="Z158" s="137"/>
      <c r="AA158" s="137"/>
      <c r="AB158" s="139"/>
      <c r="AC158" s="91" t="str">
        <f>IF('③入力シート'!L134="","",'③入力シート'!L134)</f>
        <v/>
      </c>
      <c r="AD158" s="101"/>
      <c r="AE158" s="105"/>
    </row>
    <row r="159" spans="1:31" ht="21" customHeight="1">
      <c r="A159" s="91" t="str">
        <f>IF('③入力シート'!A135="","",'③入力シート'!A135)</f>
        <v/>
      </c>
      <c r="B159" s="101"/>
      <c r="C159" s="105"/>
      <c r="D159" s="106" t="str">
        <f>IF('③入力シート'!B135="","",'③入力シート'!B135)</f>
        <v/>
      </c>
      <c r="E159" s="108"/>
      <c r="F159" s="108"/>
      <c r="G159" s="112"/>
      <c r="H159" s="91" t="str">
        <f>IF('③入力シート'!C135="","",'③入力シート'!C135)</f>
        <v/>
      </c>
      <c r="I159" s="105"/>
      <c r="J159" s="91" t="str">
        <f>IF('③入力シート'!F135="","",'③入力シート'!Q135)</f>
        <v/>
      </c>
      <c r="K159" s="101"/>
      <c r="L159" s="101"/>
      <c r="M159" s="105"/>
      <c r="N159" s="120" t="str">
        <f>IF('③入力シート'!H135="","",'③入力シート'!R135)</f>
        <v/>
      </c>
      <c r="O159" s="122"/>
      <c r="P159" s="124"/>
      <c r="Q159" s="120" t="str">
        <f>IF('③入力シート'!I135="","",'③入力シート'!S135)</f>
        <v/>
      </c>
      <c r="R159" s="122"/>
      <c r="S159" s="124"/>
      <c r="T159" s="91" t="str">
        <f>IF('③入力シート'!J135="","",'③入力シート'!J135)</f>
        <v/>
      </c>
      <c r="U159" s="101"/>
      <c r="V159" s="101"/>
      <c r="W159" s="105"/>
      <c r="X159" s="135" t="str">
        <f>IF('③入力シート'!K135="","",'③入力シート'!K135)</f>
        <v/>
      </c>
      <c r="Y159" s="137"/>
      <c r="Z159" s="137"/>
      <c r="AA159" s="137"/>
      <c r="AB159" s="139"/>
      <c r="AC159" s="91" t="str">
        <f>IF('③入力シート'!L135="","",'③入力シート'!L135)</f>
        <v/>
      </c>
      <c r="AD159" s="101"/>
      <c r="AE159" s="105"/>
    </row>
    <row r="160" spans="1:31" ht="21" customHeight="1">
      <c r="A160" s="91" t="str">
        <f>IF('③入力シート'!A136="","",'③入力シート'!A136)</f>
        <v/>
      </c>
      <c r="B160" s="101"/>
      <c r="C160" s="105"/>
      <c r="D160" s="106" t="str">
        <f>IF('③入力シート'!B136="","",'③入力シート'!B136)</f>
        <v/>
      </c>
      <c r="E160" s="108"/>
      <c r="F160" s="108"/>
      <c r="G160" s="112"/>
      <c r="H160" s="91" t="str">
        <f>IF('③入力シート'!C136="","",'③入力シート'!C136)</f>
        <v/>
      </c>
      <c r="I160" s="105"/>
      <c r="J160" s="91" t="str">
        <f>IF('③入力シート'!F136="","",'③入力シート'!Q136)</f>
        <v/>
      </c>
      <c r="K160" s="101"/>
      <c r="L160" s="101"/>
      <c r="M160" s="105"/>
      <c r="N160" s="120" t="str">
        <f>IF('③入力シート'!H136="","",'③入力シート'!R136)</f>
        <v/>
      </c>
      <c r="O160" s="122"/>
      <c r="P160" s="124"/>
      <c r="Q160" s="120" t="str">
        <f>IF('③入力シート'!I136="","",'③入力シート'!S136)</f>
        <v/>
      </c>
      <c r="R160" s="122"/>
      <c r="S160" s="124"/>
      <c r="T160" s="91" t="str">
        <f>IF('③入力シート'!J136="","",'③入力シート'!J136)</f>
        <v/>
      </c>
      <c r="U160" s="101"/>
      <c r="V160" s="101"/>
      <c r="W160" s="105"/>
      <c r="X160" s="135" t="str">
        <f>IF('③入力シート'!K136="","",'③入力シート'!K136)</f>
        <v/>
      </c>
      <c r="Y160" s="137"/>
      <c r="Z160" s="137"/>
      <c r="AA160" s="137"/>
      <c r="AB160" s="139"/>
      <c r="AC160" s="91" t="str">
        <f>IF('③入力シート'!L136="","",'③入力シート'!L136)</f>
        <v/>
      </c>
      <c r="AD160" s="101"/>
      <c r="AE160" s="105"/>
    </row>
    <row r="161" spans="1:31" ht="21" customHeight="1">
      <c r="A161" s="91" t="str">
        <f>IF('③入力シート'!A137="","",'③入力シート'!A137)</f>
        <v/>
      </c>
      <c r="B161" s="101"/>
      <c r="C161" s="105"/>
      <c r="D161" s="106" t="str">
        <f>IF('③入力シート'!B137="","",'③入力シート'!B137)</f>
        <v/>
      </c>
      <c r="E161" s="108"/>
      <c r="F161" s="108"/>
      <c r="G161" s="112"/>
      <c r="H161" s="91" t="str">
        <f>IF('③入力シート'!C137="","",'③入力シート'!C137)</f>
        <v/>
      </c>
      <c r="I161" s="105"/>
      <c r="J161" s="91" t="str">
        <f>IF('③入力シート'!F137="","",'③入力シート'!Q137)</f>
        <v/>
      </c>
      <c r="K161" s="101"/>
      <c r="L161" s="101"/>
      <c r="M161" s="105"/>
      <c r="N161" s="120" t="str">
        <f>IF('③入力シート'!H137="","",'③入力シート'!R137)</f>
        <v/>
      </c>
      <c r="O161" s="122"/>
      <c r="P161" s="124"/>
      <c r="Q161" s="120" t="str">
        <f>IF('③入力シート'!I137="","",'③入力シート'!S137)</f>
        <v/>
      </c>
      <c r="R161" s="122"/>
      <c r="S161" s="124"/>
      <c r="T161" s="91" t="str">
        <f>IF('③入力シート'!J137="","",'③入力シート'!J137)</f>
        <v/>
      </c>
      <c r="U161" s="101"/>
      <c r="V161" s="101"/>
      <c r="W161" s="105"/>
      <c r="X161" s="135" t="str">
        <f>IF('③入力シート'!K137="","",'③入力シート'!K137)</f>
        <v/>
      </c>
      <c r="Y161" s="137"/>
      <c r="Z161" s="137"/>
      <c r="AA161" s="137"/>
      <c r="AB161" s="139"/>
      <c r="AC161" s="91" t="str">
        <f>IF('③入力シート'!L137="","",'③入力シート'!L137)</f>
        <v/>
      </c>
      <c r="AD161" s="101"/>
      <c r="AE161" s="105"/>
    </row>
    <row r="162" spans="1:31" ht="21" customHeight="1">
      <c r="A162" s="91" t="str">
        <f>IF('③入力シート'!A138="","",'③入力シート'!A138)</f>
        <v/>
      </c>
      <c r="B162" s="101"/>
      <c r="C162" s="105"/>
      <c r="D162" s="106" t="str">
        <f>IF('③入力シート'!B138="","",'③入力シート'!B138)</f>
        <v/>
      </c>
      <c r="E162" s="108"/>
      <c r="F162" s="108"/>
      <c r="G162" s="112"/>
      <c r="H162" s="91" t="str">
        <f>IF('③入力シート'!C138="","",'③入力シート'!C138)</f>
        <v/>
      </c>
      <c r="I162" s="105"/>
      <c r="J162" s="91" t="str">
        <f>IF('③入力シート'!F138="","",'③入力シート'!Q138)</f>
        <v/>
      </c>
      <c r="K162" s="101"/>
      <c r="L162" s="101"/>
      <c r="M162" s="105"/>
      <c r="N162" s="120" t="str">
        <f>IF('③入力シート'!H138="","",'③入力シート'!R138)</f>
        <v/>
      </c>
      <c r="O162" s="122"/>
      <c r="P162" s="124"/>
      <c r="Q162" s="120" t="str">
        <f>IF('③入力シート'!I138="","",'③入力シート'!S138)</f>
        <v/>
      </c>
      <c r="R162" s="122"/>
      <c r="S162" s="124"/>
      <c r="T162" s="91" t="str">
        <f>IF('③入力シート'!J138="","",'③入力シート'!J138)</f>
        <v/>
      </c>
      <c r="U162" s="101"/>
      <c r="V162" s="101"/>
      <c r="W162" s="105"/>
      <c r="X162" s="135" t="str">
        <f>IF('③入力シート'!K138="","",'③入力シート'!K138)</f>
        <v/>
      </c>
      <c r="Y162" s="137"/>
      <c r="Z162" s="137"/>
      <c r="AA162" s="137"/>
      <c r="AB162" s="139"/>
      <c r="AC162" s="91" t="str">
        <f>IF('③入力シート'!L138="","",'③入力シート'!L138)</f>
        <v/>
      </c>
      <c r="AD162" s="101"/>
      <c r="AE162" s="105"/>
    </row>
    <row r="163" spans="1:31" ht="21" customHeight="1">
      <c r="A163" s="91" t="str">
        <f>IF('③入力シート'!A139="","",'③入力シート'!A139)</f>
        <v/>
      </c>
      <c r="B163" s="101"/>
      <c r="C163" s="105"/>
      <c r="D163" s="106" t="str">
        <f>IF('③入力シート'!B139="","",'③入力シート'!B139)</f>
        <v/>
      </c>
      <c r="E163" s="108"/>
      <c r="F163" s="108"/>
      <c r="G163" s="112"/>
      <c r="H163" s="91" t="str">
        <f>IF('③入力シート'!C139="","",'③入力シート'!C139)</f>
        <v/>
      </c>
      <c r="I163" s="105"/>
      <c r="J163" s="91" t="str">
        <f>IF('③入力シート'!F139="","",'③入力シート'!Q139)</f>
        <v/>
      </c>
      <c r="K163" s="101"/>
      <c r="L163" s="101"/>
      <c r="M163" s="105"/>
      <c r="N163" s="120" t="str">
        <f>IF('③入力シート'!H139="","",'③入力シート'!R139)</f>
        <v/>
      </c>
      <c r="O163" s="122"/>
      <c r="P163" s="124"/>
      <c r="Q163" s="120" t="str">
        <f>IF('③入力シート'!I139="","",'③入力シート'!S139)</f>
        <v/>
      </c>
      <c r="R163" s="122"/>
      <c r="S163" s="124"/>
      <c r="T163" s="91" t="str">
        <f>IF('③入力シート'!J139="","",'③入力シート'!J139)</f>
        <v/>
      </c>
      <c r="U163" s="101"/>
      <c r="V163" s="101"/>
      <c r="W163" s="105"/>
      <c r="X163" s="135" t="str">
        <f>IF('③入力シート'!K139="","",'③入力シート'!K139)</f>
        <v/>
      </c>
      <c r="Y163" s="137"/>
      <c r="Z163" s="137"/>
      <c r="AA163" s="137"/>
      <c r="AB163" s="139"/>
      <c r="AC163" s="91" t="str">
        <f>IF('③入力シート'!L139="","",'③入力シート'!L139)</f>
        <v/>
      </c>
      <c r="AD163" s="101"/>
      <c r="AE163" s="105"/>
    </row>
    <row r="164" spans="1:31" ht="21" customHeight="1">
      <c r="A164" s="91" t="str">
        <f>IF('③入力シート'!A140="","",'③入力シート'!A140)</f>
        <v/>
      </c>
      <c r="B164" s="101"/>
      <c r="C164" s="105"/>
      <c r="D164" s="106" t="str">
        <f>IF('③入力シート'!B140="","",'③入力シート'!B140)</f>
        <v/>
      </c>
      <c r="E164" s="108"/>
      <c r="F164" s="108"/>
      <c r="G164" s="112"/>
      <c r="H164" s="91" t="str">
        <f>IF('③入力シート'!C140="","",'③入力シート'!C140)</f>
        <v/>
      </c>
      <c r="I164" s="105"/>
      <c r="J164" s="91" t="str">
        <f>IF('③入力シート'!F140="","",'③入力シート'!Q140)</f>
        <v/>
      </c>
      <c r="K164" s="101"/>
      <c r="L164" s="101"/>
      <c r="M164" s="105"/>
      <c r="N164" s="120" t="str">
        <f>IF('③入力シート'!H140="","",'③入力シート'!R140)</f>
        <v/>
      </c>
      <c r="O164" s="122"/>
      <c r="P164" s="124"/>
      <c r="Q164" s="120" t="str">
        <f>IF('③入力シート'!I140="","",'③入力シート'!S140)</f>
        <v/>
      </c>
      <c r="R164" s="122"/>
      <c r="S164" s="124"/>
      <c r="T164" s="91" t="str">
        <f>IF('③入力シート'!J140="","",'③入力シート'!J140)</f>
        <v/>
      </c>
      <c r="U164" s="101"/>
      <c r="V164" s="101"/>
      <c r="W164" s="105"/>
      <c r="X164" s="135" t="str">
        <f>IF('③入力シート'!K140="","",'③入力シート'!K140)</f>
        <v/>
      </c>
      <c r="Y164" s="137"/>
      <c r="Z164" s="137"/>
      <c r="AA164" s="137"/>
      <c r="AB164" s="139"/>
      <c r="AC164" s="91" t="str">
        <f>IF('③入力シート'!L140="","",'③入力シート'!L140)</f>
        <v/>
      </c>
      <c r="AD164" s="101"/>
      <c r="AE164" s="105"/>
    </row>
    <row r="165" spans="1:31" ht="21" customHeight="1">
      <c r="A165" s="91" t="str">
        <f>IF('③入力シート'!A141="","",'③入力シート'!A141)</f>
        <v/>
      </c>
      <c r="B165" s="101"/>
      <c r="C165" s="105"/>
      <c r="D165" s="106" t="str">
        <f>IF('③入力シート'!B141="","",'③入力シート'!B141)</f>
        <v/>
      </c>
      <c r="E165" s="108"/>
      <c r="F165" s="108"/>
      <c r="G165" s="112"/>
      <c r="H165" s="91" t="str">
        <f>IF('③入力シート'!C141="","",'③入力シート'!C141)</f>
        <v/>
      </c>
      <c r="I165" s="105"/>
      <c r="J165" s="91" t="str">
        <f>IF('③入力シート'!F141="","",'③入力シート'!Q141)</f>
        <v/>
      </c>
      <c r="K165" s="101"/>
      <c r="L165" s="101"/>
      <c r="M165" s="105"/>
      <c r="N165" s="120" t="str">
        <f>IF('③入力シート'!H141="","",'③入力シート'!R141)</f>
        <v/>
      </c>
      <c r="O165" s="122"/>
      <c r="P165" s="124"/>
      <c r="Q165" s="120" t="str">
        <f>IF('③入力シート'!I141="","",'③入力シート'!S141)</f>
        <v/>
      </c>
      <c r="R165" s="122"/>
      <c r="S165" s="124"/>
      <c r="T165" s="91" t="str">
        <f>IF('③入力シート'!J141="","",'③入力シート'!J141)</f>
        <v/>
      </c>
      <c r="U165" s="101"/>
      <c r="V165" s="101"/>
      <c r="W165" s="105"/>
      <c r="X165" s="135" t="str">
        <f>IF('③入力シート'!K141="","",'③入力シート'!K141)</f>
        <v/>
      </c>
      <c r="Y165" s="137"/>
      <c r="Z165" s="137"/>
      <c r="AA165" s="137"/>
      <c r="AB165" s="139"/>
      <c r="AC165" s="91" t="str">
        <f>IF('③入力シート'!L141="","",'③入力シート'!L141)</f>
        <v/>
      </c>
      <c r="AD165" s="101"/>
      <c r="AE165" s="105"/>
    </row>
    <row r="166" spans="1:31" ht="21" customHeight="1">
      <c r="A166" s="91" t="str">
        <f>IF('③入力シート'!A142="","",'③入力シート'!A142)</f>
        <v/>
      </c>
      <c r="B166" s="101"/>
      <c r="C166" s="105"/>
      <c r="D166" s="106" t="str">
        <f>IF('③入力シート'!B142="","",'③入力シート'!B142)</f>
        <v/>
      </c>
      <c r="E166" s="108"/>
      <c r="F166" s="108"/>
      <c r="G166" s="112"/>
      <c r="H166" s="91" t="str">
        <f>IF('③入力シート'!C142="","",'③入力シート'!C142)</f>
        <v/>
      </c>
      <c r="I166" s="105"/>
      <c r="J166" s="91" t="str">
        <f>IF('③入力シート'!F142="","",'③入力シート'!Q142)</f>
        <v/>
      </c>
      <c r="K166" s="101"/>
      <c r="L166" s="101"/>
      <c r="M166" s="105"/>
      <c r="N166" s="120" t="str">
        <f>IF('③入力シート'!H142="","",'③入力シート'!R142)</f>
        <v/>
      </c>
      <c r="O166" s="122"/>
      <c r="P166" s="124"/>
      <c r="Q166" s="120" t="str">
        <f>IF('③入力シート'!I142="","",'③入力シート'!S142)</f>
        <v/>
      </c>
      <c r="R166" s="122"/>
      <c r="S166" s="124"/>
      <c r="T166" s="91" t="str">
        <f>IF('③入力シート'!J142="","",'③入力シート'!J142)</f>
        <v/>
      </c>
      <c r="U166" s="101"/>
      <c r="V166" s="101"/>
      <c r="W166" s="105"/>
      <c r="X166" s="135" t="str">
        <f>IF('③入力シート'!K142="","",'③入力シート'!K142)</f>
        <v/>
      </c>
      <c r="Y166" s="137"/>
      <c r="Z166" s="137"/>
      <c r="AA166" s="137"/>
      <c r="AB166" s="139"/>
      <c r="AC166" s="91" t="str">
        <f>IF('③入力シート'!L142="","",'③入力シート'!L142)</f>
        <v/>
      </c>
      <c r="AD166" s="101"/>
      <c r="AE166" s="105"/>
    </row>
    <row r="167" spans="1:31" ht="21" customHeight="1">
      <c r="A167" s="91" t="str">
        <f>IF('③入力シート'!A143="","",'③入力シート'!A143)</f>
        <v/>
      </c>
      <c r="B167" s="101"/>
      <c r="C167" s="105"/>
      <c r="D167" s="106" t="str">
        <f>IF('③入力シート'!B143="","",'③入力シート'!B143)</f>
        <v/>
      </c>
      <c r="E167" s="108"/>
      <c r="F167" s="108"/>
      <c r="G167" s="112"/>
      <c r="H167" s="91" t="str">
        <f>IF('③入力シート'!C143="","",'③入力シート'!C143)</f>
        <v/>
      </c>
      <c r="I167" s="105"/>
      <c r="J167" s="91" t="str">
        <f>IF('③入力シート'!F143="","",'③入力シート'!Q143)</f>
        <v/>
      </c>
      <c r="K167" s="101"/>
      <c r="L167" s="101"/>
      <c r="M167" s="105"/>
      <c r="N167" s="120" t="str">
        <f>IF('③入力シート'!H143="","",'③入力シート'!R143)</f>
        <v/>
      </c>
      <c r="O167" s="122"/>
      <c r="P167" s="124"/>
      <c r="Q167" s="120" t="str">
        <f>IF('③入力シート'!I143="","",'③入力シート'!S143)</f>
        <v/>
      </c>
      <c r="R167" s="122"/>
      <c r="S167" s="124"/>
      <c r="T167" s="91" t="str">
        <f>IF('③入力シート'!J143="","",'③入力シート'!J143)</f>
        <v/>
      </c>
      <c r="U167" s="101"/>
      <c r="V167" s="101"/>
      <c r="W167" s="105"/>
      <c r="X167" s="135" t="str">
        <f>IF('③入力シート'!K143="","",'③入力シート'!K143)</f>
        <v/>
      </c>
      <c r="Y167" s="137"/>
      <c r="Z167" s="137"/>
      <c r="AA167" s="137"/>
      <c r="AB167" s="139"/>
      <c r="AC167" s="91" t="str">
        <f>IF('③入力シート'!L143="","",'③入力シート'!L143)</f>
        <v/>
      </c>
      <c r="AD167" s="101"/>
      <c r="AE167" s="105"/>
    </row>
    <row r="168" spans="1:31" ht="21" customHeight="1">
      <c r="A168" s="91" t="str">
        <f>IF('③入力シート'!A144="","",'③入力シート'!A144)</f>
        <v/>
      </c>
      <c r="B168" s="101"/>
      <c r="C168" s="105"/>
      <c r="D168" s="106" t="str">
        <f>IF('③入力シート'!B144="","",'③入力シート'!B144)</f>
        <v/>
      </c>
      <c r="E168" s="108"/>
      <c r="F168" s="108"/>
      <c r="G168" s="112"/>
      <c r="H168" s="91" t="str">
        <f>IF('③入力シート'!C144="","",'③入力シート'!C144)</f>
        <v/>
      </c>
      <c r="I168" s="105"/>
      <c r="J168" s="91" t="str">
        <f>IF('③入力シート'!F144="","",'③入力シート'!Q144)</f>
        <v/>
      </c>
      <c r="K168" s="101"/>
      <c r="L168" s="101"/>
      <c r="M168" s="105"/>
      <c r="N168" s="120" t="str">
        <f>IF('③入力シート'!H144="","",'③入力シート'!R144)</f>
        <v/>
      </c>
      <c r="O168" s="122"/>
      <c r="P168" s="124"/>
      <c r="Q168" s="120" t="str">
        <f>IF('③入力シート'!I144="","",'③入力シート'!S144)</f>
        <v/>
      </c>
      <c r="R168" s="122"/>
      <c r="S168" s="124"/>
      <c r="T168" s="91" t="str">
        <f>IF('③入力シート'!J144="","",'③入力シート'!J144)</f>
        <v/>
      </c>
      <c r="U168" s="101"/>
      <c r="V168" s="101"/>
      <c r="W168" s="105"/>
      <c r="X168" s="135" t="str">
        <f>IF('③入力シート'!K144="","",'③入力シート'!K144)</f>
        <v/>
      </c>
      <c r="Y168" s="137"/>
      <c r="Z168" s="137"/>
      <c r="AA168" s="137"/>
      <c r="AB168" s="139"/>
      <c r="AC168" s="91" t="str">
        <f>IF('③入力シート'!L144="","",'③入力シート'!L144)</f>
        <v/>
      </c>
      <c r="AD168" s="101"/>
      <c r="AE168" s="105"/>
    </row>
    <row r="169" spans="1:31" ht="21" customHeight="1">
      <c r="A169" s="91" t="str">
        <f>IF('③入力シート'!A145="","",'③入力シート'!A145)</f>
        <v/>
      </c>
      <c r="B169" s="101"/>
      <c r="C169" s="105"/>
      <c r="D169" s="106" t="str">
        <f>IF('③入力シート'!B145="","",'③入力シート'!B145)</f>
        <v/>
      </c>
      <c r="E169" s="108"/>
      <c r="F169" s="108"/>
      <c r="G169" s="112"/>
      <c r="H169" s="91" t="str">
        <f>IF('③入力シート'!C145="","",'③入力シート'!C145)</f>
        <v/>
      </c>
      <c r="I169" s="105"/>
      <c r="J169" s="91" t="str">
        <f>IF('③入力シート'!F145="","",'③入力シート'!Q145)</f>
        <v/>
      </c>
      <c r="K169" s="101"/>
      <c r="L169" s="101"/>
      <c r="M169" s="105"/>
      <c r="N169" s="120" t="str">
        <f>IF('③入力シート'!H145="","",'③入力シート'!R145)</f>
        <v/>
      </c>
      <c r="O169" s="122"/>
      <c r="P169" s="124"/>
      <c r="Q169" s="120" t="str">
        <f>IF('③入力シート'!I145="","",'③入力シート'!S145)</f>
        <v/>
      </c>
      <c r="R169" s="122"/>
      <c r="S169" s="124"/>
      <c r="T169" s="91" t="str">
        <f>IF('③入力シート'!J145="","",'③入力シート'!J145)</f>
        <v/>
      </c>
      <c r="U169" s="101"/>
      <c r="V169" s="101"/>
      <c r="W169" s="105"/>
      <c r="X169" s="135" t="str">
        <f>IF('③入力シート'!K145="","",'③入力シート'!K145)</f>
        <v/>
      </c>
      <c r="Y169" s="137"/>
      <c r="Z169" s="137"/>
      <c r="AA169" s="137"/>
      <c r="AB169" s="139"/>
      <c r="AC169" s="91" t="str">
        <f>IF('③入力シート'!L145="","",'③入力シート'!L145)</f>
        <v/>
      </c>
      <c r="AD169" s="101"/>
      <c r="AE169" s="105"/>
    </row>
    <row r="170" spans="1:31" ht="21" customHeight="1">
      <c r="A170" s="91" t="str">
        <f>IF('③入力シート'!A146="","",'③入力シート'!A146)</f>
        <v/>
      </c>
      <c r="B170" s="101"/>
      <c r="C170" s="105"/>
      <c r="D170" s="106" t="str">
        <f>IF('③入力シート'!B146="","",'③入力シート'!B146)</f>
        <v/>
      </c>
      <c r="E170" s="108"/>
      <c r="F170" s="108"/>
      <c r="G170" s="112"/>
      <c r="H170" s="91" t="str">
        <f>IF('③入力シート'!C146="","",'③入力シート'!C146)</f>
        <v/>
      </c>
      <c r="I170" s="105"/>
      <c r="J170" s="91" t="str">
        <f>IF('③入力シート'!F146="","",'③入力シート'!Q146)</f>
        <v/>
      </c>
      <c r="K170" s="101"/>
      <c r="L170" s="101"/>
      <c r="M170" s="105"/>
      <c r="N170" s="120" t="str">
        <f>IF('③入力シート'!H146="","",'③入力シート'!R146)</f>
        <v/>
      </c>
      <c r="O170" s="122"/>
      <c r="P170" s="124"/>
      <c r="Q170" s="120" t="str">
        <f>IF('③入力シート'!I146="","",'③入力シート'!S146)</f>
        <v/>
      </c>
      <c r="R170" s="122"/>
      <c r="S170" s="124"/>
      <c r="T170" s="91" t="str">
        <f>IF('③入力シート'!J146="","",'③入力シート'!J146)</f>
        <v/>
      </c>
      <c r="U170" s="101"/>
      <c r="V170" s="101"/>
      <c r="W170" s="105"/>
      <c r="X170" s="135" t="str">
        <f>IF('③入力シート'!K146="","",'③入力シート'!K146)</f>
        <v/>
      </c>
      <c r="Y170" s="137"/>
      <c r="Z170" s="137"/>
      <c r="AA170" s="137"/>
      <c r="AB170" s="139"/>
      <c r="AC170" s="91" t="str">
        <f>IF('③入力シート'!L146="","",'③入力シート'!L146)</f>
        <v/>
      </c>
      <c r="AD170" s="101"/>
      <c r="AE170" s="105"/>
    </row>
    <row r="171" spans="1:31" ht="21" customHeight="1">
      <c r="A171" s="91" t="str">
        <f>IF('③入力シート'!A147="","",'③入力シート'!A147)</f>
        <v/>
      </c>
      <c r="B171" s="101"/>
      <c r="C171" s="105"/>
      <c r="D171" s="106" t="str">
        <f>IF('③入力シート'!B147="","",'③入力シート'!B147)</f>
        <v/>
      </c>
      <c r="E171" s="108"/>
      <c r="F171" s="108"/>
      <c r="G171" s="112"/>
      <c r="H171" s="91" t="str">
        <f>IF('③入力シート'!C147="","",'③入力シート'!C147)</f>
        <v/>
      </c>
      <c r="I171" s="105"/>
      <c r="J171" s="91" t="str">
        <f>IF('③入力シート'!F147="","",'③入力シート'!Q147)</f>
        <v/>
      </c>
      <c r="K171" s="101"/>
      <c r="L171" s="101"/>
      <c r="M171" s="105"/>
      <c r="N171" s="120" t="str">
        <f>IF('③入力シート'!H147="","",'③入力シート'!R147)</f>
        <v/>
      </c>
      <c r="O171" s="122"/>
      <c r="P171" s="124"/>
      <c r="Q171" s="120" t="str">
        <f>IF('③入力シート'!I147="","",'③入力シート'!S147)</f>
        <v/>
      </c>
      <c r="R171" s="122"/>
      <c r="S171" s="124"/>
      <c r="T171" s="91" t="str">
        <f>IF('③入力シート'!J147="","",'③入力シート'!J147)</f>
        <v/>
      </c>
      <c r="U171" s="101"/>
      <c r="V171" s="101"/>
      <c r="W171" s="105"/>
      <c r="X171" s="135" t="str">
        <f>IF('③入力シート'!K147="","",'③入力シート'!K147)</f>
        <v/>
      </c>
      <c r="Y171" s="137"/>
      <c r="Z171" s="137"/>
      <c r="AA171" s="137"/>
      <c r="AB171" s="139"/>
      <c r="AC171" s="91" t="str">
        <f>IF('③入力シート'!L147="","",'③入力シート'!L147)</f>
        <v/>
      </c>
      <c r="AD171" s="101"/>
      <c r="AE171" s="105"/>
    </row>
    <row r="172" spans="1:31" ht="21" customHeight="1">
      <c r="A172" s="91" t="str">
        <f>IF('③入力シート'!A148="","",'③入力シート'!A148)</f>
        <v/>
      </c>
      <c r="B172" s="101"/>
      <c r="C172" s="105"/>
      <c r="D172" s="106" t="str">
        <f>IF('③入力シート'!B148="","",'③入力シート'!B148)</f>
        <v/>
      </c>
      <c r="E172" s="108"/>
      <c r="F172" s="108"/>
      <c r="G172" s="112"/>
      <c r="H172" s="91" t="str">
        <f>IF('③入力シート'!C148="","",'③入力シート'!C148)</f>
        <v/>
      </c>
      <c r="I172" s="105"/>
      <c r="J172" s="91" t="str">
        <f>IF('③入力シート'!F148="","",'③入力シート'!Q148)</f>
        <v/>
      </c>
      <c r="K172" s="101"/>
      <c r="L172" s="101"/>
      <c r="M172" s="105"/>
      <c r="N172" s="120" t="str">
        <f>IF('③入力シート'!H148="","",'③入力シート'!R148)</f>
        <v/>
      </c>
      <c r="O172" s="122"/>
      <c r="P172" s="124"/>
      <c r="Q172" s="120" t="str">
        <f>IF('③入力シート'!I148="","",'③入力シート'!S148)</f>
        <v/>
      </c>
      <c r="R172" s="122"/>
      <c r="S172" s="124"/>
      <c r="T172" s="91" t="str">
        <f>IF('③入力シート'!J148="","",'③入力シート'!J148)</f>
        <v/>
      </c>
      <c r="U172" s="101"/>
      <c r="V172" s="101"/>
      <c r="W172" s="105"/>
      <c r="X172" s="135" t="str">
        <f>IF('③入力シート'!K148="","",'③入力シート'!K148)</f>
        <v/>
      </c>
      <c r="Y172" s="137"/>
      <c r="Z172" s="137"/>
      <c r="AA172" s="137"/>
      <c r="AB172" s="139"/>
      <c r="AC172" s="91" t="str">
        <f>IF('③入力シート'!L148="","",'③入力シート'!L148)</f>
        <v/>
      </c>
      <c r="AD172" s="101"/>
      <c r="AE172" s="105"/>
    </row>
    <row r="173" spans="1:31" ht="21" customHeight="1">
      <c r="A173" s="91" t="str">
        <f>IF('③入力シート'!A149="","",'③入力シート'!A149)</f>
        <v/>
      </c>
      <c r="B173" s="101"/>
      <c r="C173" s="105"/>
      <c r="D173" s="106" t="str">
        <f>IF('③入力シート'!B149="","",'③入力シート'!B149)</f>
        <v/>
      </c>
      <c r="E173" s="108"/>
      <c r="F173" s="108"/>
      <c r="G173" s="112"/>
      <c r="H173" s="91" t="str">
        <f>IF('③入力シート'!C149="","",'③入力シート'!C149)</f>
        <v/>
      </c>
      <c r="I173" s="105"/>
      <c r="J173" s="91" t="str">
        <f>IF('③入力シート'!F149="","",'③入力シート'!Q149)</f>
        <v/>
      </c>
      <c r="K173" s="101"/>
      <c r="L173" s="101"/>
      <c r="M173" s="105"/>
      <c r="N173" s="120" t="str">
        <f>IF('③入力シート'!H149="","",'③入力シート'!R149)</f>
        <v/>
      </c>
      <c r="O173" s="122"/>
      <c r="P173" s="124"/>
      <c r="Q173" s="120" t="str">
        <f>IF('③入力シート'!I149="","",'③入力シート'!S149)</f>
        <v/>
      </c>
      <c r="R173" s="122"/>
      <c r="S173" s="124"/>
      <c r="T173" s="91" t="str">
        <f>IF('③入力シート'!J149="","",'③入力シート'!J149)</f>
        <v/>
      </c>
      <c r="U173" s="101"/>
      <c r="V173" s="101"/>
      <c r="W173" s="105"/>
      <c r="X173" s="135" t="str">
        <f>IF('③入力シート'!K149="","",'③入力シート'!K149)</f>
        <v/>
      </c>
      <c r="Y173" s="137"/>
      <c r="Z173" s="137"/>
      <c r="AA173" s="137"/>
      <c r="AB173" s="139"/>
      <c r="AC173" s="91" t="str">
        <f>IF('③入力シート'!L149="","",'③入力シート'!L149)</f>
        <v/>
      </c>
      <c r="AD173" s="101"/>
      <c r="AE173" s="105"/>
    </row>
    <row r="174" spans="1:31" ht="21" customHeight="1">
      <c r="A174" s="91" t="str">
        <f>IF('③入力シート'!A150="","",'③入力シート'!A150)</f>
        <v/>
      </c>
      <c r="B174" s="101"/>
      <c r="C174" s="105"/>
      <c r="D174" s="106" t="str">
        <f>IF('③入力シート'!B150="","",'③入力シート'!B150)</f>
        <v/>
      </c>
      <c r="E174" s="108"/>
      <c r="F174" s="108"/>
      <c r="G174" s="112"/>
      <c r="H174" s="91" t="str">
        <f>IF('③入力シート'!C150="","",'③入力シート'!C150)</f>
        <v/>
      </c>
      <c r="I174" s="105"/>
      <c r="J174" s="91" t="str">
        <f>IF('③入力シート'!F150="","",'③入力シート'!Q150)</f>
        <v/>
      </c>
      <c r="K174" s="101"/>
      <c r="L174" s="101"/>
      <c r="M174" s="105"/>
      <c r="N174" s="120" t="str">
        <f>IF('③入力シート'!H150="","",'③入力シート'!R150)</f>
        <v/>
      </c>
      <c r="O174" s="122"/>
      <c r="P174" s="124"/>
      <c r="Q174" s="120" t="str">
        <f>IF('③入力シート'!I150="","",'③入力シート'!S150)</f>
        <v/>
      </c>
      <c r="R174" s="122"/>
      <c r="S174" s="124"/>
      <c r="T174" s="91" t="str">
        <f>IF('③入力シート'!J150="","",'③入力シート'!J150)</f>
        <v/>
      </c>
      <c r="U174" s="101"/>
      <c r="V174" s="101"/>
      <c r="W174" s="105"/>
      <c r="X174" s="135" t="str">
        <f>IF('③入力シート'!K150="","",'③入力シート'!K150)</f>
        <v/>
      </c>
      <c r="Y174" s="137"/>
      <c r="Z174" s="137"/>
      <c r="AA174" s="137"/>
      <c r="AB174" s="139"/>
      <c r="AC174" s="91" t="str">
        <f>IF('③入力シート'!L150="","",'③入力シート'!L150)</f>
        <v/>
      </c>
      <c r="AD174" s="101"/>
      <c r="AE174" s="105"/>
    </row>
    <row r="175" spans="1:31" ht="21" customHeight="1">
      <c r="A175" s="91" t="str">
        <f>IF('③入力シート'!A151="","",'③入力シート'!A151)</f>
        <v/>
      </c>
      <c r="B175" s="101"/>
      <c r="C175" s="105"/>
      <c r="D175" s="106" t="str">
        <f>IF('③入力シート'!B151="","",'③入力シート'!B151)</f>
        <v/>
      </c>
      <c r="E175" s="108"/>
      <c r="F175" s="108"/>
      <c r="G175" s="112"/>
      <c r="H175" s="91" t="str">
        <f>IF('③入力シート'!C151="","",'③入力シート'!C151)</f>
        <v/>
      </c>
      <c r="I175" s="105"/>
      <c r="J175" s="91" t="str">
        <f>IF('③入力シート'!F151="","",'③入力シート'!Q151)</f>
        <v/>
      </c>
      <c r="K175" s="101"/>
      <c r="L175" s="101"/>
      <c r="M175" s="105"/>
      <c r="N175" s="120" t="str">
        <f>IF('③入力シート'!H151="","",'③入力シート'!R151)</f>
        <v/>
      </c>
      <c r="O175" s="122"/>
      <c r="P175" s="124"/>
      <c r="Q175" s="120" t="str">
        <f>IF('③入力シート'!I151="","",'③入力シート'!S151)</f>
        <v/>
      </c>
      <c r="R175" s="122"/>
      <c r="S175" s="124"/>
      <c r="T175" s="91" t="str">
        <f>IF('③入力シート'!J151="","",'③入力シート'!J151)</f>
        <v/>
      </c>
      <c r="U175" s="101"/>
      <c r="V175" s="101"/>
      <c r="W175" s="105"/>
      <c r="X175" s="135" t="str">
        <f>IF('③入力シート'!K151="","",'③入力シート'!K151)</f>
        <v/>
      </c>
      <c r="Y175" s="137"/>
      <c r="Z175" s="137"/>
      <c r="AA175" s="137"/>
      <c r="AB175" s="139"/>
      <c r="AC175" s="91" t="str">
        <f>IF('③入力シート'!L151="","",'③入力シート'!L151)</f>
        <v/>
      </c>
      <c r="AD175" s="101"/>
      <c r="AE175" s="105"/>
    </row>
    <row r="176" spans="1:31" ht="21" customHeight="1">
      <c r="A176" s="91" t="str">
        <f>IF('③入力シート'!A152="","",'③入力シート'!A152)</f>
        <v/>
      </c>
      <c r="B176" s="101"/>
      <c r="C176" s="105"/>
      <c r="D176" s="106" t="str">
        <f>IF('③入力シート'!B152="","",'③入力シート'!B152)</f>
        <v/>
      </c>
      <c r="E176" s="108"/>
      <c r="F176" s="108"/>
      <c r="G176" s="112"/>
      <c r="H176" s="91" t="str">
        <f>IF('③入力シート'!C152="","",'③入力シート'!C152)</f>
        <v/>
      </c>
      <c r="I176" s="105"/>
      <c r="J176" s="91" t="str">
        <f>IF('③入力シート'!F152="","",'③入力シート'!Q152)</f>
        <v/>
      </c>
      <c r="K176" s="101"/>
      <c r="L176" s="101"/>
      <c r="M176" s="105"/>
      <c r="N176" s="120" t="str">
        <f>IF('③入力シート'!H152="","",'③入力シート'!R152)</f>
        <v/>
      </c>
      <c r="O176" s="122"/>
      <c r="P176" s="124"/>
      <c r="Q176" s="120" t="str">
        <f>IF('③入力シート'!I152="","",'③入力シート'!S152)</f>
        <v/>
      </c>
      <c r="R176" s="122"/>
      <c r="S176" s="124"/>
      <c r="T176" s="91" t="str">
        <f>IF('③入力シート'!J152="","",'③入力シート'!J152)</f>
        <v/>
      </c>
      <c r="U176" s="101"/>
      <c r="V176" s="101"/>
      <c r="W176" s="105"/>
      <c r="X176" s="135" t="str">
        <f>IF('③入力シート'!K152="","",'③入力シート'!K152)</f>
        <v/>
      </c>
      <c r="Y176" s="137"/>
      <c r="Z176" s="137"/>
      <c r="AA176" s="137"/>
      <c r="AB176" s="139"/>
      <c r="AC176" s="91" t="str">
        <f>IF('③入力シート'!L152="","",'③入力シート'!L152)</f>
        <v/>
      </c>
      <c r="AD176" s="101"/>
      <c r="AE176" s="105"/>
    </row>
    <row r="177" spans="1:31" ht="21" customHeight="1">
      <c r="A177" s="91" t="str">
        <f>IF('③入力シート'!A153="","",'③入力シート'!A153)</f>
        <v/>
      </c>
      <c r="B177" s="101"/>
      <c r="C177" s="105"/>
      <c r="D177" s="106" t="str">
        <f>IF('③入力シート'!B153="","",'③入力シート'!B153)</f>
        <v/>
      </c>
      <c r="E177" s="108"/>
      <c r="F177" s="108"/>
      <c r="G177" s="112"/>
      <c r="H177" s="91" t="str">
        <f>IF('③入力シート'!C153="","",'③入力シート'!C153)</f>
        <v/>
      </c>
      <c r="I177" s="105"/>
      <c r="J177" s="91" t="str">
        <f>IF('③入力シート'!F153="","",'③入力シート'!Q153)</f>
        <v/>
      </c>
      <c r="K177" s="101"/>
      <c r="L177" s="101"/>
      <c r="M177" s="105"/>
      <c r="N177" s="120" t="str">
        <f>IF('③入力シート'!H153="","",'③入力シート'!R153)</f>
        <v/>
      </c>
      <c r="O177" s="122"/>
      <c r="P177" s="124"/>
      <c r="Q177" s="120" t="str">
        <f>IF('③入力シート'!I153="","",'③入力シート'!S153)</f>
        <v/>
      </c>
      <c r="R177" s="122"/>
      <c r="S177" s="124"/>
      <c r="T177" s="91" t="str">
        <f>IF('③入力シート'!J153="","",'③入力シート'!J153)</f>
        <v/>
      </c>
      <c r="U177" s="101"/>
      <c r="V177" s="101"/>
      <c r="W177" s="105"/>
      <c r="X177" s="135" t="str">
        <f>IF('③入力シート'!K153="","",'③入力シート'!K153)</f>
        <v/>
      </c>
      <c r="Y177" s="137"/>
      <c r="Z177" s="137"/>
      <c r="AA177" s="137"/>
      <c r="AB177" s="139"/>
      <c r="AC177" s="91" t="str">
        <f>IF('③入力シート'!L153="","",'③入力シート'!L153)</f>
        <v/>
      </c>
      <c r="AD177" s="101"/>
      <c r="AE177" s="105"/>
    </row>
    <row r="178" spans="1:31" ht="21" customHeight="1">
      <c r="A178" s="91" t="str">
        <f>IF('③入力シート'!A154="","",'③入力シート'!A154)</f>
        <v/>
      </c>
      <c r="B178" s="101"/>
      <c r="C178" s="105"/>
      <c r="D178" s="106" t="str">
        <f>IF('③入力シート'!B154="","",'③入力シート'!B154)</f>
        <v/>
      </c>
      <c r="E178" s="108"/>
      <c r="F178" s="108"/>
      <c r="G178" s="112"/>
      <c r="H178" s="91" t="str">
        <f>IF('③入力シート'!C154="","",'③入力シート'!C154)</f>
        <v/>
      </c>
      <c r="I178" s="105"/>
      <c r="J178" s="91" t="str">
        <f>IF('③入力シート'!F154="","",'③入力シート'!Q154)</f>
        <v/>
      </c>
      <c r="K178" s="101"/>
      <c r="L178" s="101"/>
      <c r="M178" s="105"/>
      <c r="N178" s="120" t="str">
        <f>IF('③入力シート'!H154="","",'③入力シート'!R154)</f>
        <v/>
      </c>
      <c r="O178" s="122"/>
      <c r="P178" s="124"/>
      <c r="Q178" s="120" t="str">
        <f>IF('③入力シート'!I154="","",'③入力シート'!S154)</f>
        <v/>
      </c>
      <c r="R178" s="122"/>
      <c r="S178" s="124"/>
      <c r="T178" s="91" t="str">
        <f>IF('③入力シート'!J154="","",'③入力シート'!J154)</f>
        <v/>
      </c>
      <c r="U178" s="101"/>
      <c r="V178" s="101"/>
      <c r="W178" s="105"/>
      <c r="X178" s="135" t="str">
        <f>IF('③入力シート'!K154="","",'③入力シート'!K154)</f>
        <v/>
      </c>
      <c r="Y178" s="137"/>
      <c r="Z178" s="137"/>
      <c r="AA178" s="137"/>
      <c r="AB178" s="139"/>
      <c r="AC178" s="91" t="str">
        <f>IF('③入力シート'!L154="","",'③入力シート'!L154)</f>
        <v/>
      </c>
      <c r="AD178" s="101"/>
      <c r="AE178" s="105"/>
    </row>
    <row r="179" spans="1:31" ht="21" customHeight="1">
      <c r="A179" s="91" t="str">
        <f>IF('③入力シート'!A155="","",'③入力シート'!A155)</f>
        <v/>
      </c>
      <c r="B179" s="101"/>
      <c r="C179" s="105"/>
      <c r="D179" s="106" t="str">
        <f>IF('③入力シート'!B155="","",'③入力シート'!B155)</f>
        <v/>
      </c>
      <c r="E179" s="108"/>
      <c r="F179" s="108"/>
      <c r="G179" s="112"/>
      <c r="H179" s="91" t="str">
        <f>IF('③入力シート'!C155="","",'③入力シート'!C155)</f>
        <v/>
      </c>
      <c r="I179" s="105"/>
      <c r="J179" s="91" t="str">
        <f>IF('③入力シート'!F155="","",'③入力シート'!Q155)</f>
        <v/>
      </c>
      <c r="K179" s="101"/>
      <c r="L179" s="101"/>
      <c r="M179" s="105"/>
      <c r="N179" s="120" t="str">
        <f>IF('③入力シート'!H155="","",'③入力シート'!R155)</f>
        <v/>
      </c>
      <c r="O179" s="122"/>
      <c r="P179" s="124"/>
      <c r="Q179" s="120" t="str">
        <f>IF('③入力シート'!I155="","",'③入力シート'!S155)</f>
        <v/>
      </c>
      <c r="R179" s="122"/>
      <c r="S179" s="124"/>
      <c r="T179" s="91" t="str">
        <f>IF('③入力シート'!J155="","",'③入力シート'!J155)</f>
        <v/>
      </c>
      <c r="U179" s="101"/>
      <c r="V179" s="101"/>
      <c r="W179" s="105"/>
      <c r="X179" s="135" t="str">
        <f>IF('③入力シート'!K155="","",'③入力シート'!K155)</f>
        <v/>
      </c>
      <c r="Y179" s="137"/>
      <c r="Z179" s="137"/>
      <c r="AA179" s="137"/>
      <c r="AB179" s="139"/>
      <c r="AC179" s="91" t="str">
        <f>IF('③入力シート'!L155="","",'③入力シート'!L155)</f>
        <v/>
      </c>
      <c r="AD179" s="101"/>
      <c r="AE179" s="105"/>
    </row>
    <row r="180" spans="1:31" ht="21" customHeight="1">
      <c r="A180" s="91" t="str">
        <f>IF('③入力シート'!A156="","",'③入力シート'!A156)</f>
        <v/>
      </c>
      <c r="B180" s="101"/>
      <c r="C180" s="105"/>
      <c r="D180" s="106" t="str">
        <f>IF('③入力シート'!B156="","",'③入力シート'!B156)</f>
        <v/>
      </c>
      <c r="E180" s="108"/>
      <c r="F180" s="108"/>
      <c r="G180" s="112"/>
      <c r="H180" s="91" t="str">
        <f>IF('③入力シート'!C156="","",'③入力シート'!C156)</f>
        <v/>
      </c>
      <c r="I180" s="105"/>
      <c r="J180" s="91" t="str">
        <f>IF('③入力シート'!F156="","",'③入力シート'!Q156)</f>
        <v/>
      </c>
      <c r="K180" s="101"/>
      <c r="L180" s="101"/>
      <c r="M180" s="105"/>
      <c r="N180" s="120" t="str">
        <f>IF('③入力シート'!H156="","",'③入力シート'!R156)</f>
        <v/>
      </c>
      <c r="O180" s="122"/>
      <c r="P180" s="124"/>
      <c r="Q180" s="120" t="str">
        <f>IF('③入力シート'!I156="","",'③入力シート'!S156)</f>
        <v/>
      </c>
      <c r="R180" s="122"/>
      <c r="S180" s="124"/>
      <c r="T180" s="91" t="str">
        <f>IF('③入力シート'!J156="","",'③入力シート'!J156)</f>
        <v/>
      </c>
      <c r="U180" s="101"/>
      <c r="V180" s="101"/>
      <c r="W180" s="105"/>
      <c r="X180" s="135" t="str">
        <f>IF('③入力シート'!K156="","",'③入力シート'!K156)</f>
        <v/>
      </c>
      <c r="Y180" s="137"/>
      <c r="Z180" s="137"/>
      <c r="AA180" s="137"/>
      <c r="AB180" s="139"/>
      <c r="AC180" s="91" t="str">
        <f>IF('③入力シート'!L156="","",'③入力シート'!L156)</f>
        <v/>
      </c>
      <c r="AD180" s="101"/>
      <c r="AE180" s="105"/>
    </row>
    <row r="181" spans="1:31" ht="21" customHeight="1">
      <c r="A181" s="91" t="str">
        <f>IF('③入力シート'!A157="","",'③入力シート'!A157)</f>
        <v/>
      </c>
      <c r="B181" s="101"/>
      <c r="C181" s="105"/>
      <c r="D181" s="106" t="str">
        <f>IF('③入力シート'!B157="","",'③入力シート'!B157)</f>
        <v/>
      </c>
      <c r="E181" s="108"/>
      <c r="F181" s="108"/>
      <c r="G181" s="112"/>
      <c r="H181" s="91" t="str">
        <f>IF('③入力シート'!C157="","",'③入力シート'!C157)</f>
        <v/>
      </c>
      <c r="I181" s="105"/>
      <c r="J181" s="91" t="str">
        <f>IF('③入力シート'!F157="","",'③入力シート'!Q157)</f>
        <v/>
      </c>
      <c r="K181" s="101"/>
      <c r="L181" s="101"/>
      <c r="M181" s="105"/>
      <c r="N181" s="120" t="str">
        <f>IF('③入力シート'!H157="","",'③入力シート'!R157)</f>
        <v/>
      </c>
      <c r="O181" s="122"/>
      <c r="P181" s="124"/>
      <c r="Q181" s="120" t="str">
        <f>IF('③入力シート'!I157="","",'③入力シート'!S157)</f>
        <v/>
      </c>
      <c r="R181" s="122"/>
      <c r="S181" s="124"/>
      <c r="T181" s="91" t="str">
        <f>IF('③入力シート'!J157="","",'③入力シート'!J157)</f>
        <v/>
      </c>
      <c r="U181" s="101"/>
      <c r="V181" s="101"/>
      <c r="W181" s="105"/>
      <c r="X181" s="135" t="str">
        <f>IF('③入力シート'!K157="","",'③入力シート'!K157)</f>
        <v/>
      </c>
      <c r="Y181" s="137"/>
      <c r="Z181" s="137"/>
      <c r="AA181" s="137"/>
      <c r="AB181" s="139"/>
      <c r="AC181" s="91" t="str">
        <f>IF('③入力シート'!L157="","",'③入力シート'!L157)</f>
        <v/>
      </c>
      <c r="AD181" s="101"/>
      <c r="AE181" s="105"/>
    </row>
    <row r="182" spans="1:31" ht="21" customHeight="1">
      <c r="A182" s="91" t="str">
        <f>IF('③入力シート'!A158="","",'③入力シート'!A158)</f>
        <v/>
      </c>
      <c r="B182" s="101"/>
      <c r="C182" s="105"/>
      <c r="D182" s="106" t="str">
        <f>IF('③入力シート'!B158="","",'③入力シート'!B158)</f>
        <v/>
      </c>
      <c r="E182" s="108"/>
      <c r="F182" s="108"/>
      <c r="G182" s="112"/>
      <c r="H182" s="91" t="str">
        <f>IF('③入力シート'!C158="","",'③入力シート'!C158)</f>
        <v/>
      </c>
      <c r="I182" s="105"/>
      <c r="J182" s="91" t="str">
        <f>IF('③入力シート'!F158="","",'③入力シート'!Q158)</f>
        <v/>
      </c>
      <c r="K182" s="101"/>
      <c r="L182" s="101"/>
      <c r="M182" s="105"/>
      <c r="N182" s="120" t="str">
        <f>IF('③入力シート'!H158="","",'③入力シート'!R158)</f>
        <v/>
      </c>
      <c r="O182" s="122"/>
      <c r="P182" s="124"/>
      <c r="Q182" s="120" t="str">
        <f>IF('③入力シート'!I158="","",'③入力シート'!S158)</f>
        <v/>
      </c>
      <c r="R182" s="122"/>
      <c r="S182" s="124"/>
      <c r="T182" s="91" t="str">
        <f>IF('③入力シート'!J158="","",'③入力シート'!J158)</f>
        <v/>
      </c>
      <c r="U182" s="101"/>
      <c r="V182" s="101"/>
      <c r="W182" s="105"/>
      <c r="X182" s="135" t="str">
        <f>IF('③入力シート'!K158="","",'③入力シート'!K158)</f>
        <v/>
      </c>
      <c r="Y182" s="137"/>
      <c r="Z182" s="137"/>
      <c r="AA182" s="137"/>
      <c r="AB182" s="139"/>
      <c r="AC182" s="91" t="str">
        <f>IF('③入力シート'!L158="","",'③入力シート'!L158)</f>
        <v/>
      </c>
      <c r="AD182" s="101"/>
      <c r="AE182" s="105"/>
    </row>
    <row r="183" spans="1:31" ht="21" customHeight="1">
      <c r="A183" s="91" t="str">
        <f>IF('③入力シート'!A159="","",'③入力シート'!A159)</f>
        <v/>
      </c>
      <c r="B183" s="101"/>
      <c r="C183" s="105"/>
      <c r="D183" s="106" t="str">
        <f>IF('③入力シート'!B159="","",'③入力シート'!B159)</f>
        <v/>
      </c>
      <c r="E183" s="108"/>
      <c r="F183" s="108"/>
      <c r="G183" s="112"/>
      <c r="H183" s="91" t="str">
        <f>IF('③入力シート'!C159="","",'③入力シート'!C159)</f>
        <v/>
      </c>
      <c r="I183" s="105"/>
      <c r="J183" s="91" t="str">
        <f>IF('③入力シート'!F159="","",'③入力シート'!Q159)</f>
        <v/>
      </c>
      <c r="K183" s="101"/>
      <c r="L183" s="101"/>
      <c r="M183" s="105"/>
      <c r="N183" s="120" t="str">
        <f>IF('③入力シート'!H159="","",'③入力シート'!R159)</f>
        <v/>
      </c>
      <c r="O183" s="122"/>
      <c r="P183" s="124"/>
      <c r="Q183" s="120" t="str">
        <f>IF('③入力シート'!I159="","",'③入力シート'!S159)</f>
        <v/>
      </c>
      <c r="R183" s="122"/>
      <c r="S183" s="124"/>
      <c r="T183" s="91" t="str">
        <f>IF('③入力シート'!J159="","",'③入力シート'!J159)</f>
        <v/>
      </c>
      <c r="U183" s="101"/>
      <c r="V183" s="101"/>
      <c r="W183" s="105"/>
      <c r="X183" s="135" t="str">
        <f>IF('③入力シート'!K159="","",'③入力シート'!K159)</f>
        <v/>
      </c>
      <c r="Y183" s="137"/>
      <c r="Z183" s="137"/>
      <c r="AA183" s="137"/>
      <c r="AB183" s="139"/>
      <c r="AC183" s="91" t="str">
        <f>IF('③入力シート'!L159="","",'③入力シート'!L159)</f>
        <v/>
      </c>
      <c r="AD183" s="101"/>
      <c r="AE183" s="105"/>
    </row>
    <row r="184" spans="1:31" ht="21" customHeight="1">
      <c r="A184" s="91" t="str">
        <f>IF('③入力シート'!A160="","",'③入力シート'!A160)</f>
        <v/>
      </c>
      <c r="B184" s="101"/>
      <c r="C184" s="105"/>
      <c r="D184" s="106" t="str">
        <f>IF('③入力シート'!B160="","",'③入力シート'!B160)</f>
        <v/>
      </c>
      <c r="E184" s="108"/>
      <c r="F184" s="108"/>
      <c r="G184" s="112"/>
      <c r="H184" s="91" t="str">
        <f>IF('③入力シート'!C160="","",'③入力シート'!C160)</f>
        <v/>
      </c>
      <c r="I184" s="105"/>
      <c r="J184" s="91" t="str">
        <f>IF('③入力シート'!F160="","",'③入力シート'!Q160)</f>
        <v/>
      </c>
      <c r="K184" s="101"/>
      <c r="L184" s="101"/>
      <c r="M184" s="105"/>
      <c r="N184" s="120" t="str">
        <f>IF('③入力シート'!H160="","",'③入力シート'!R160)</f>
        <v/>
      </c>
      <c r="O184" s="122"/>
      <c r="P184" s="124"/>
      <c r="Q184" s="120" t="str">
        <f>IF('③入力シート'!I160="","",'③入力シート'!S160)</f>
        <v/>
      </c>
      <c r="R184" s="122"/>
      <c r="S184" s="124"/>
      <c r="T184" s="91" t="str">
        <f>IF('③入力シート'!J160="","",'③入力シート'!J160)</f>
        <v/>
      </c>
      <c r="U184" s="101"/>
      <c r="V184" s="101"/>
      <c r="W184" s="105"/>
      <c r="X184" s="135" t="str">
        <f>IF('③入力シート'!K160="","",'③入力シート'!K160)</f>
        <v/>
      </c>
      <c r="Y184" s="137"/>
      <c r="Z184" s="137"/>
      <c r="AA184" s="137"/>
      <c r="AB184" s="139"/>
      <c r="AC184" s="91" t="str">
        <f>IF('③入力シート'!L160="","",'③入力シート'!L160)</f>
        <v/>
      </c>
      <c r="AD184" s="101"/>
      <c r="AE184" s="105"/>
    </row>
    <row r="185" spans="1:31" ht="21" customHeight="1">
      <c r="A185" s="91" t="str">
        <f>IF('③入力シート'!A161="","",'③入力シート'!A161)</f>
        <v/>
      </c>
      <c r="B185" s="101"/>
      <c r="C185" s="105"/>
      <c r="D185" s="106" t="str">
        <f>IF('③入力シート'!B161="","",'③入力シート'!B161)</f>
        <v/>
      </c>
      <c r="E185" s="108"/>
      <c r="F185" s="108"/>
      <c r="G185" s="112"/>
      <c r="H185" s="91" t="str">
        <f>IF('③入力シート'!C161="","",'③入力シート'!C161)</f>
        <v/>
      </c>
      <c r="I185" s="105"/>
      <c r="J185" s="91" t="str">
        <f>IF('③入力シート'!F161="","",'③入力シート'!Q161)</f>
        <v/>
      </c>
      <c r="K185" s="101"/>
      <c r="L185" s="101"/>
      <c r="M185" s="105"/>
      <c r="N185" s="120" t="str">
        <f>IF('③入力シート'!H161="","",'③入力シート'!R161)</f>
        <v/>
      </c>
      <c r="O185" s="122"/>
      <c r="P185" s="124"/>
      <c r="Q185" s="120" t="str">
        <f>IF('③入力シート'!I161="","",'③入力シート'!S161)</f>
        <v/>
      </c>
      <c r="R185" s="122"/>
      <c r="S185" s="124"/>
      <c r="T185" s="91" t="str">
        <f>IF('③入力シート'!J161="","",'③入力シート'!J161)</f>
        <v/>
      </c>
      <c r="U185" s="101"/>
      <c r="V185" s="101"/>
      <c r="W185" s="105"/>
      <c r="X185" s="135" t="str">
        <f>IF('③入力シート'!K161="","",'③入力シート'!K161)</f>
        <v/>
      </c>
      <c r="Y185" s="137"/>
      <c r="Z185" s="137"/>
      <c r="AA185" s="137"/>
      <c r="AB185" s="139"/>
      <c r="AC185" s="91" t="str">
        <f>IF('③入力シート'!L161="","",'③入力シート'!L161)</f>
        <v/>
      </c>
      <c r="AD185" s="101"/>
      <c r="AE185" s="105"/>
    </row>
    <row r="186" spans="1:31" ht="21" customHeight="1">
      <c r="A186" s="91" t="str">
        <f>IF('③入力シート'!A162="","",'③入力シート'!A162)</f>
        <v/>
      </c>
      <c r="B186" s="101"/>
      <c r="C186" s="105"/>
      <c r="D186" s="106" t="str">
        <f>IF('③入力シート'!B162="","",'③入力シート'!B162)</f>
        <v/>
      </c>
      <c r="E186" s="108"/>
      <c r="F186" s="108"/>
      <c r="G186" s="112"/>
      <c r="H186" s="91" t="str">
        <f>IF('③入力シート'!C162="","",'③入力シート'!C162)</f>
        <v/>
      </c>
      <c r="I186" s="105"/>
      <c r="J186" s="91" t="str">
        <f>IF('③入力シート'!F162="","",'③入力シート'!Q162)</f>
        <v/>
      </c>
      <c r="K186" s="101"/>
      <c r="L186" s="101"/>
      <c r="M186" s="105"/>
      <c r="N186" s="120" t="str">
        <f>IF('③入力シート'!H162="","",'③入力シート'!R162)</f>
        <v/>
      </c>
      <c r="O186" s="122"/>
      <c r="P186" s="124"/>
      <c r="Q186" s="120" t="str">
        <f>IF('③入力シート'!I162="","",'③入力シート'!S162)</f>
        <v/>
      </c>
      <c r="R186" s="122"/>
      <c r="S186" s="124"/>
      <c r="T186" s="91" t="str">
        <f>IF('③入力シート'!J162="","",'③入力シート'!J162)</f>
        <v/>
      </c>
      <c r="U186" s="101"/>
      <c r="V186" s="101"/>
      <c r="W186" s="105"/>
      <c r="X186" s="135" t="str">
        <f>IF('③入力シート'!K162="","",'③入力シート'!K162)</f>
        <v/>
      </c>
      <c r="Y186" s="137"/>
      <c r="Z186" s="137"/>
      <c r="AA186" s="137"/>
      <c r="AB186" s="139"/>
      <c r="AC186" s="91" t="str">
        <f>IF('③入力シート'!L162="","",'③入力シート'!L162)</f>
        <v/>
      </c>
      <c r="AD186" s="101"/>
      <c r="AE186" s="105"/>
    </row>
    <row r="187" spans="1:31" ht="21" customHeight="1">
      <c r="A187" s="91" t="str">
        <f>IF('③入力シート'!A163="","",'③入力シート'!A163)</f>
        <v/>
      </c>
      <c r="B187" s="101"/>
      <c r="C187" s="105"/>
      <c r="D187" s="106" t="str">
        <f>IF('③入力シート'!B163="","",'③入力シート'!B163)</f>
        <v/>
      </c>
      <c r="E187" s="108"/>
      <c r="F187" s="108"/>
      <c r="G187" s="112"/>
      <c r="H187" s="91" t="str">
        <f>IF('③入力シート'!C163="","",'③入力シート'!C163)</f>
        <v/>
      </c>
      <c r="I187" s="105"/>
      <c r="J187" s="91" t="str">
        <f>IF('③入力シート'!F163="","",'③入力シート'!Q163)</f>
        <v/>
      </c>
      <c r="K187" s="101"/>
      <c r="L187" s="101"/>
      <c r="M187" s="105"/>
      <c r="N187" s="120" t="str">
        <f>IF('③入力シート'!H163="","",'③入力シート'!R163)</f>
        <v/>
      </c>
      <c r="O187" s="122"/>
      <c r="P187" s="124"/>
      <c r="Q187" s="120" t="str">
        <f>IF('③入力シート'!I163="","",'③入力シート'!S163)</f>
        <v/>
      </c>
      <c r="R187" s="122"/>
      <c r="S187" s="124"/>
      <c r="T187" s="91" t="str">
        <f>IF('③入力シート'!J163="","",'③入力シート'!J163)</f>
        <v/>
      </c>
      <c r="U187" s="101"/>
      <c r="V187" s="101"/>
      <c r="W187" s="105"/>
      <c r="X187" s="135" t="str">
        <f>IF('③入力シート'!K163="","",'③入力シート'!K163)</f>
        <v/>
      </c>
      <c r="Y187" s="137"/>
      <c r="Z187" s="137"/>
      <c r="AA187" s="137"/>
      <c r="AB187" s="139"/>
      <c r="AC187" s="91" t="str">
        <f>IF('③入力シート'!L163="","",'③入力シート'!L163)</f>
        <v/>
      </c>
      <c r="AD187" s="101"/>
      <c r="AE187" s="105"/>
    </row>
    <row r="188" spans="1:31" ht="21" customHeight="1">
      <c r="A188" s="91" t="str">
        <f>IF('③入力シート'!A164="","",'③入力シート'!A164)</f>
        <v/>
      </c>
      <c r="B188" s="101"/>
      <c r="C188" s="105"/>
      <c r="D188" s="106" t="str">
        <f>IF('③入力シート'!B164="","",'③入力シート'!B164)</f>
        <v/>
      </c>
      <c r="E188" s="108"/>
      <c r="F188" s="108"/>
      <c r="G188" s="112"/>
      <c r="H188" s="91" t="str">
        <f>IF('③入力シート'!C164="","",'③入力シート'!C164)</f>
        <v/>
      </c>
      <c r="I188" s="105"/>
      <c r="J188" s="91" t="str">
        <f>IF('③入力シート'!F164="","",'③入力シート'!Q164)</f>
        <v/>
      </c>
      <c r="K188" s="101"/>
      <c r="L188" s="101"/>
      <c r="M188" s="105"/>
      <c r="N188" s="120" t="str">
        <f>IF('③入力シート'!H164="","",'③入力シート'!R164)</f>
        <v/>
      </c>
      <c r="O188" s="122"/>
      <c r="P188" s="124"/>
      <c r="Q188" s="120" t="str">
        <f>IF('③入力シート'!I164="","",'③入力シート'!S164)</f>
        <v/>
      </c>
      <c r="R188" s="122"/>
      <c r="S188" s="124"/>
      <c r="T188" s="91" t="str">
        <f>IF('③入力シート'!J164="","",'③入力シート'!J164)</f>
        <v/>
      </c>
      <c r="U188" s="101"/>
      <c r="V188" s="101"/>
      <c r="W188" s="105"/>
      <c r="X188" s="135" t="str">
        <f>IF('③入力シート'!K164="","",'③入力シート'!K164)</f>
        <v/>
      </c>
      <c r="Y188" s="137"/>
      <c r="Z188" s="137"/>
      <c r="AA188" s="137"/>
      <c r="AB188" s="139"/>
      <c r="AC188" s="91" t="str">
        <f>IF('③入力シート'!L164="","",'③入力シート'!L164)</f>
        <v/>
      </c>
      <c r="AD188" s="101"/>
      <c r="AE188" s="105"/>
    </row>
    <row r="189" spans="1:31" ht="21" customHeight="1">
      <c r="A189" s="91" t="str">
        <f>IF('③入力シート'!A165="","",'③入力シート'!A165)</f>
        <v/>
      </c>
      <c r="B189" s="101"/>
      <c r="C189" s="105"/>
      <c r="D189" s="106" t="str">
        <f>IF('③入力シート'!B165="","",'③入力シート'!B165)</f>
        <v/>
      </c>
      <c r="E189" s="108"/>
      <c r="F189" s="108"/>
      <c r="G189" s="112"/>
      <c r="H189" s="91" t="str">
        <f>IF('③入力シート'!C165="","",'③入力シート'!C165)</f>
        <v/>
      </c>
      <c r="I189" s="105"/>
      <c r="J189" s="91" t="str">
        <f>IF('③入力シート'!F165="","",'③入力シート'!Q165)</f>
        <v/>
      </c>
      <c r="K189" s="101"/>
      <c r="L189" s="101"/>
      <c r="M189" s="105"/>
      <c r="N189" s="120" t="str">
        <f>IF('③入力シート'!H165="","",'③入力シート'!R165)</f>
        <v/>
      </c>
      <c r="O189" s="122"/>
      <c r="P189" s="124"/>
      <c r="Q189" s="120" t="str">
        <f>IF('③入力シート'!I165="","",'③入力シート'!S165)</f>
        <v/>
      </c>
      <c r="R189" s="122"/>
      <c r="S189" s="124"/>
      <c r="T189" s="91" t="str">
        <f>IF('③入力シート'!J165="","",'③入力シート'!J165)</f>
        <v/>
      </c>
      <c r="U189" s="101"/>
      <c r="V189" s="101"/>
      <c r="W189" s="105"/>
      <c r="X189" s="135" t="str">
        <f>IF('③入力シート'!K165="","",'③入力シート'!K165)</f>
        <v/>
      </c>
      <c r="Y189" s="137"/>
      <c r="Z189" s="137"/>
      <c r="AA189" s="137"/>
      <c r="AB189" s="139"/>
      <c r="AC189" s="91" t="str">
        <f>IF('③入力シート'!L165="","",'③入力シート'!L165)</f>
        <v/>
      </c>
      <c r="AD189" s="101"/>
      <c r="AE189" s="105"/>
    </row>
    <row r="190" spans="1:31" ht="21" customHeight="1">
      <c r="A190" s="91" t="str">
        <f>IF('③入力シート'!A166="","",'③入力シート'!A166)</f>
        <v/>
      </c>
      <c r="B190" s="101"/>
      <c r="C190" s="105"/>
      <c r="D190" s="106" t="str">
        <f>IF('③入力シート'!B166="","",'③入力シート'!B166)</f>
        <v/>
      </c>
      <c r="E190" s="108"/>
      <c r="F190" s="108"/>
      <c r="G190" s="112"/>
      <c r="H190" s="91" t="str">
        <f>IF('③入力シート'!C166="","",'③入力シート'!C166)</f>
        <v/>
      </c>
      <c r="I190" s="105"/>
      <c r="J190" s="91" t="str">
        <f>IF('③入力シート'!F166="","",'③入力シート'!Q166)</f>
        <v/>
      </c>
      <c r="K190" s="101"/>
      <c r="L190" s="101"/>
      <c r="M190" s="105"/>
      <c r="N190" s="120" t="str">
        <f>IF('③入力シート'!H166="","",'③入力シート'!R166)</f>
        <v/>
      </c>
      <c r="O190" s="122"/>
      <c r="P190" s="124"/>
      <c r="Q190" s="120" t="str">
        <f>IF('③入力シート'!I166="","",'③入力シート'!S166)</f>
        <v/>
      </c>
      <c r="R190" s="122"/>
      <c r="S190" s="124"/>
      <c r="T190" s="91" t="str">
        <f>IF('③入力シート'!J166="","",'③入力シート'!J166)</f>
        <v/>
      </c>
      <c r="U190" s="101"/>
      <c r="V190" s="101"/>
      <c r="W190" s="105"/>
      <c r="X190" s="135" t="str">
        <f>IF('③入力シート'!K166="","",'③入力シート'!K166)</f>
        <v/>
      </c>
      <c r="Y190" s="137"/>
      <c r="Z190" s="137"/>
      <c r="AA190" s="137"/>
      <c r="AB190" s="139"/>
      <c r="AC190" s="91" t="str">
        <f>IF('③入力シート'!L166="","",'③入力シート'!L166)</f>
        <v/>
      </c>
      <c r="AD190" s="101"/>
      <c r="AE190" s="105"/>
    </row>
    <row r="191" spans="1:31" ht="21" customHeight="1">
      <c r="A191" s="91" t="str">
        <f>IF('③入力シート'!A167="","",'③入力シート'!A167)</f>
        <v/>
      </c>
      <c r="B191" s="101"/>
      <c r="C191" s="105"/>
      <c r="D191" s="106" t="str">
        <f>IF('③入力シート'!B167="","",'③入力シート'!B167)</f>
        <v/>
      </c>
      <c r="E191" s="108"/>
      <c r="F191" s="108"/>
      <c r="G191" s="112"/>
      <c r="H191" s="91" t="str">
        <f>IF('③入力シート'!C167="","",'③入力シート'!C167)</f>
        <v/>
      </c>
      <c r="I191" s="105"/>
      <c r="J191" s="91" t="str">
        <f>IF('③入力シート'!F167="","",'③入力シート'!Q167)</f>
        <v/>
      </c>
      <c r="K191" s="101"/>
      <c r="L191" s="101"/>
      <c r="M191" s="105"/>
      <c r="N191" s="120" t="str">
        <f>IF('③入力シート'!H167="","",'③入力シート'!R167)</f>
        <v/>
      </c>
      <c r="O191" s="122"/>
      <c r="P191" s="124"/>
      <c r="Q191" s="120" t="str">
        <f>IF('③入力シート'!I167="","",'③入力シート'!S167)</f>
        <v/>
      </c>
      <c r="R191" s="122"/>
      <c r="S191" s="124"/>
      <c r="T191" s="91" t="str">
        <f>IF('③入力シート'!J167="","",'③入力シート'!J167)</f>
        <v/>
      </c>
      <c r="U191" s="101"/>
      <c r="V191" s="101"/>
      <c r="W191" s="105"/>
      <c r="X191" s="135" t="str">
        <f>IF('③入力シート'!K167="","",'③入力シート'!K167)</f>
        <v/>
      </c>
      <c r="Y191" s="137"/>
      <c r="Z191" s="137"/>
      <c r="AA191" s="137"/>
      <c r="AB191" s="139"/>
      <c r="AC191" s="91" t="str">
        <f>IF('③入力シート'!L167="","",'③入力シート'!L167)</f>
        <v/>
      </c>
      <c r="AD191" s="101"/>
      <c r="AE191" s="105"/>
    </row>
    <row r="192" spans="1:31" ht="21" customHeight="1">
      <c r="A192" s="91" t="str">
        <f>IF('③入力シート'!A168="","",'③入力シート'!A168)</f>
        <v/>
      </c>
      <c r="B192" s="101"/>
      <c r="C192" s="105"/>
      <c r="D192" s="106" t="str">
        <f>IF('③入力シート'!B168="","",'③入力シート'!B168)</f>
        <v/>
      </c>
      <c r="E192" s="108"/>
      <c r="F192" s="108"/>
      <c r="G192" s="112"/>
      <c r="H192" s="91" t="str">
        <f>IF('③入力シート'!C168="","",'③入力シート'!C168)</f>
        <v/>
      </c>
      <c r="I192" s="105"/>
      <c r="J192" s="91" t="str">
        <f>IF('③入力シート'!F168="","",'③入力シート'!Q168)</f>
        <v/>
      </c>
      <c r="K192" s="101"/>
      <c r="L192" s="101"/>
      <c r="M192" s="105"/>
      <c r="N192" s="120" t="str">
        <f>IF('③入力シート'!H168="","",'③入力シート'!R168)</f>
        <v/>
      </c>
      <c r="O192" s="122"/>
      <c r="P192" s="124"/>
      <c r="Q192" s="120" t="str">
        <f>IF('③入力シート'!I168="","",'③入力シート'!S168)</f>
        <v/>
      </c>
      <c r="R192" s="122"/>
      <c r="S192" s="124"/>
      <c r="T192" s="91" t="str">
        <f>IF('③入力シート'!J168="","",'③入力シート'!J168)</f>
        <v/>
      </c>
      <c r="U192" s="101"/>
      <c r="V192" s="101"/>
      <c r="W192" s="105"/>
      <c r="X192" s="135" t="str">
        <f>IF('③入力シート'!K168="","",'③入力シート'!K168)</f>
        <v/>
      </c>
      <c r="Y192" s="137"/>
      <c r="Z192" s="137"/>
      <c r="AA192" s="137"/>
      <c r="AB192" s="139"/>
      <c r="AC192" s="91" t="str">
        <f>IF('③入力シート'!L168="","",'③入力シート'!L168)</f>
        <v/>
      </c>
      <c r="AD192" s="101"/>
      <c r="AE192" s="105"/>
    </row>
    <row r="193" spans="1:31" ht="21" customHeight="1">
      <c r="A193" s="91" t="str">
        <f>IF('③入力シート'!A169="","",'③入力シート'!A169)</f>
        <v/>
      </c>
      <c r="B193" s="101"/>
      <c r="C193" s="105"/>
      <c r="D193" s="106" t="str">
        <f>IF('③入力シート'!B169="","",'③入力シート'!B169)</f>
        <v/>
      </c>
      <c r="E193" s="108"/>
      <c r="F193" s="108"/>
      <c r="G193" s="112"/>
      <c r="H193" s="91" t="str">
        <f>IF('③入力シート'!C169="","",'③入力シート'!C169)</f>
        <v/>
      </c>
      <c r="I193" s="105"/>
      <c r="J193" s="91" t="str">
        <f>IF('③入力シート'!F169="","",'③入力シート'!Q169)</f>
        <v/>
      </c>
      <c r="K193" s="101"/>
      <c r="L193" s="101"/>
      <c r="M193" s="105"/>
      <c r="N193" s="120" t="str">
        <f>IF('③入力シート'!H169="","",'③入力シート'!R169)</f>
        <v/>
      </c>
      <c r="O193" s="122"/>
      <c r="P193" s="124"/>
      <c r="Q193" s="120" t="str">
        <f>IF('③入力シート'!I169="","",'③入力シート'!S169)</f>
        <v/>
      </c>
      <c r="R193" s="122"/>
      <c r="S193" s="124"/>
      <c r="T193" s="91" t="str">
        <f>IF('③入力シート'!J169="","",'③入力シート'!J169)</f>
        <v/>
      </c>
      <c r="U193" s="101"/>
      <c r="V193" s="101"/>
      <c r="W193" s="105"/>
      <c r="X193" s="135" t="str">
        <f>IF('③入力シート'!K169="","",'③入力シート'!K169)</f>
        <v/>
      </c>
      <c r="Y193" s="137"/>
      <c r="Z193" s="137"/>
      <c r="AA193" s="137"/>
      <c r="AB193" s="139"/>
      <c r="AC193" s="91" t="str">
        <f>IF('③入力シート'!L169="","",'③入力シート'!L169)</f>
        <v/>
      </c>
      <c r="AD193" s="101"/>
      <c r="AE193" s="105"/>
    </row>
    <row r="194" spans="1:31" ht="21" customHeight="1">
      <c r="A194" s="91" t="str">
        <f>IF('③入力シート'!A170="","",'③入力シート'!A170)</f>
        <v/>
      </c>
      <c r="B194" s="101"/>
      <c r="C194" s="105"/>
      <c r="D194" s="106" t="str">
        <f>IF('③入力シート'!B170="","",'③入力シート'!B170)</f>
        <v/>
      </c>
      <c r="E194" s="108"/>
      <c r="F194" s="108"/>
      <c r="G194" s="112"/>
      <c r="H194" s="91" t="str">
        <f>IF('③入力シート'!C170="","",'③入力シート'!C170)</f>
        <v/>
      </c>
      <c r="I194" s="105"/>
      <c r="J194" s="91" t="str">
        <f>IF('③入力シート'!F170="","",'③入力シート'!Q170)</f>
        <v/>
      </c>
      <c r="K194" s="101"/>
      <c r="L194" s="101"/>
      <c r="M194" s="105"/>
      <c r="N194" s="120" t="str">
        <f>IF('③入力シート'!H170="","",'③入力シート'!R170)</f>
        <v/>
      </c>
      <c r="O194" s="122"/>
      <c r="P194" s="124"/>
      <c r="Q194" s="120" t="str">
        <f>IF('③入力シート'!I170="","",'③入力シート'!S170)</f>
        <v/>
      </c>
      <c r="R194" s="122"/>
      <c r="S194" s="124"/>
      <c r="T194" s="91" t="str">
        <f>IF('③入力シート'!J170="","",'③入力シート'!J170)</f>
        <v/>
      </c>
      <c r="U194" s="101"/>
      <c r="V194" s="101"/>
      <c r="W194" s="105"/>
      <c r="X194" s="135" t="str">
        <f>IF('③入力シート'!K170="","",'③入力シート'!K170)</f>
        <v/>
      </c>
      <c r="Y194" s="137"/>
      <c r="Z194" s="137"/>
      <c r="AA194" s="137"/>
      <c r="AB194" s="139"/>
      <c r="AC194" s="91" t="str">
        <f>IF('③入力シート'!L170="","",'③入力シート'!L170)</f>
        <v/>
      </c>
      <c r="AD194" s="101"/>
      <c r="AE194" s="105"/>
    </row>
    <row r="195" spans="1:31" ht="21" customHeight="1">
      <c r="A195" s="91" t="str">
        <f>IF('③入力シート'!A171="","",'③入力シート'!A171)</f>
        <v/>
      </c>
      <c r="B195" s="101"/>
      <c r="C195" s="105"/>
      <c r="D195" s="106" t="str">
        <f>IF('③入力シート'!B171="","",'③入力シート'!B171)</f>
        <v/>
      </c>
      <c r="E195" s="108"/>
      <c r="F195" s="108"/>
      <c r="G195" s="112"/>
      <c r="H195" s="91" t="str">
        <f>IF('③入力シート'!C171="","",'③入力シート'!C171)</f>
        <v/>
      </c>
      <c r="I195" s="105"/>
      <c r="J195" s="91" t="str">
        <f>IF('③入力シート'!F171="","",'③入力シート'!Q171)</f>
        <v/>
      </c>
      <c r="K195" s="101"/>
      <c r="L195" s="101"/>
      <c r="M195" s="105"/>
      <c r="N195" s="120" t="str">
        <f>IF('③入力シート'!H171="","",'③入力シート'!R171)</f>
        <v/>
      </c>
      <c r="O195" s="122"/>
      <c r="P195" s="124"/>
      <c r="Q195" s="120" t="str">
        <f>IF('③入力シート'!I171="","",'③入力シート'!S171)</f>
        <v/>
      </c>
      <c r="R195" s="122"/>
      <c r="S195" s="124"/>
      <c r="T195" s="91" t="str">
        <f>IF('③入力シート'!J171="","",'③入力シート'!J171)</f>
        <v/>
      </c>
      <c r="U195" s="101"/>
      <c r="V195" s="101"/>
      <c r="W195" s="105"/>
      <c r="X195" s="135" t="str">
        <f>IF('③入力シート'!K171="","",'③入力シート'!K171)</f>
        <v/>
      </c>
      <c r="Y195" s="137"/>
      <c r="Z195" s="137"/>
      <c r="AA195" s="137"/>
      <c r="AB195" s="139"/>
      <c r="AC195" s="91" t="str">
        <f>IF('③入力シート'!L171="","",'③入力シート'!L171)</f>
        <v/>
      </c>
      <c r="AD195" s="101"/>
      <c r="AE195" s="105"/>
    </row>
    <row r="196" spans="1:31" ht="21" customHeight="1">
      <c r="A196" s="91" t="str">
        <f>IF('③入力シート'!A172="","",'③入力シート'!A172)</f>
        <v/>
      </c>
      <c r="B196" s="101"/>
      <c r="C196" s="105"/>
      <c r="D196" s="106" t="str">
        <f>IF('③入力シート'!B172="","",'③入力シート'!B172)</f>
        <v/>
      </c>
      <c r="E196" s="108"/>
      <c r="F196" s="108"/>
      <c r="G196" s="112"/>
      <c r="H196" s="91" t="str">
        <f>IF('③入力シート'!C172="","",'③入力シート'!C172)</f>
        <v/>
      </c>
      <c r="I196" s="105"/>
      <c r="J196" s="91" t="str">
        <f>IF('③入力シート'!F172="","",'③入力シート'!Q172)</f>
        <v/>
      </c>
      <c r="K196" s="101"/>
      <c r="L196" s="101"/>
      <c r="M196" s="105"/>
      <c r="N196" s="120" t="str">
        <f>IF('③入力シート'!H172="","",'③入力シート'!R172)</f>
        <v/>
      </c>
      <c r="O196" s="122"/>
      <c r="P196" s="124"/>
      <c r="Q196" s="120" t="str">
        <f>IF('③入力シート'!I172="","",'③入力シート'!S172)</f>
        <v/>
      </c>
      <c r="R196" s="122"/>
      <c r="S196" s="124"/>
      <c r="T196" s="91" t="str">
        <f>IF('③入力シート'!J172="","",'③入力シート'!J172)</f>
        <v/>
      </c>
      <c r="U196" s="101"/>
      <c r="V196" s="101"/>
      <c r="W196" s="105"/>
      <c r="X196" s="135" t="str">
        <f>IF('③入力シート'!K172="","",'③入力シート'!K172)</f>
        <v/>
      </c>
      <c r="Y196" s="137"/>
      <c r="Z196" s="137"/>
      <c r="AA196" s="137"/>
      <c r="AB196" s="139"/>
      <c r="AC196" s="91" t="str">
        <f>IF('③入力シート'!L172="","",'③入力シート'!L172)</f>
        <v/>
      </c>
      <c r="AD196" s="101"/>
      <c r="AE196" s="105"/>
    </row>
    <row r="197" spans="1:31" ht="21" customHeight="1">
      <c r="A197" s="91" t="str">
        <f>IF('③入力シート'!A173="","",'③入力シート'!A173)</f>
        <v/>
      </c>
      <c r="B197" s="101"/>
      <c r="C197" s="105"/>
      <c r="D197" s="106" t="str">
        <f>IF('③入力シート'!B173="","",'③入力シート'!B173)</f>
        <v/>
      </c>
      <c r="E197" s="108"/>
      <c r="F197" s="108"/>
      <c r="G197" s="112"/>
      <c r="H197" s="91" t="str">
        <f>IF('③入力シート'!C173="","",'③入力シート'!C173)</f>
        <v/>
      </c>
      <c r="I197" s="105"/>
      <c r="J197" s="91" t="str">
        <f>IF('③入力シート'!F173="","",'③入力シート'!Q173)</f>
        <v/>
      </c>
      <c r="K197" s="101"/>
      <c r="L197" s="101"/>
      <c r="M197" s="105"/>
      <c r="N197" s="120" t="str">
        <f>IF('③入力シート'!H173="","",'③入力シート'!R173)</f>
        <v/>
      </c>
      <c r="O197" s="122"/>
      <c r="P197" s="124"/>
      <c r="Q197" s="120" t="str">
        <f>IF('③入力シート'!I173="","",'③入力シート'!S173)</f>
        <v/>
      </c>
      <c r="R197" s="122"/>
      <c r="S197" s="124"/>
      <c r="T197" s="91" t="str">
        <f>IF('③入力シート'!J173="","",'③入力シート'!J173)</f>
        <v/>
      </c>
      <c r="U197" s="101"/>
      <c r="V197" s="101"/>
      <c r="W197" s="105"/>
      <c r="X197" s="135" t="str">
        <f>IF('③入力シート'!K173="","",'③入力シート'!K173)</f>
        <v/>
      </c>
      <c r="Y197" s="137"/>
      <c r="Z197" s="137"/>
      <c r="AA197" s="137"/>
      <c r="AB197" s="139"/>
      <c r="AC197" s="91" t="str">
        <f>IF('③入力シート'!L173="","",'③入力シート'!L173)</f>
        <v/>
      </c>
      <c r="AD197" s="101"/>
      <c r="AE197" s="105"/>
    </row>
    <row r="198" spans="1:31" ht="21" customHeight="1">
      <c r="A198" s="91" t="str">
        <f>IF('③入力シート'!A174="","",'③入力シート'!A174)</f>
        <v/>
      </c>
      <c r="B198" s="101"/>
      <c r="C198" s="105"/>
      <c r="D198" s="106" t="str">
        <f>IF('③入力シート'!B174="","",'③入力シート'!B174)</f>
        <v/>
      </c>
      <c r="E198" s="108"/>
      <c r="F198" s="108"/>
      <c r="G198" s="112"/>
      <c r="H198" s="91" t="str">
        <f>IF('③入力シート'!C174="","",'③入力シート'!C174)</f>
        <v/>
      </c>
      <c r="I198" s="105"/>
      <c r="J198" s="91" t="str">
        <f>IF('③入力シート'!F174="","",'③入力シート'!Q174)</f>
        <v/>
      </c>
      <c r="K198" s="101"/>
      <c r="L198" s="101"/>
      <c r="M198" s="105"/>
      <c r="N198" s="120" t="str">
        <f>IF('③入力シート'!H174="","",'③入力シート'!R174)</f>
        <v/>
      </c>
      <c r="O198" s="122"/>
      <c r="P198" s="124"/>
      <c r="Q198" s="120" t="str">
        <f>IF('③入力シート'!I174="","",'③入力シート'!S174)</f>
        <v/>
      </c>
      <c r="R198" s="122"/>
      <c r="S198" s="124"/>
      <c r="T198" s="91" t="str">
        <f>IF('③入力シート'!J174="","",'③入力シート'!J174)</f>
        <v/>
      </c>
      <c r="U198" s="101"/>
      <c r="V198" s="101"/>
      <c r="W198" s="105"/>
      <c r="X198" s="135" t="str">
        <f>IF('③入力シート'!K174="","",'③入力シート'!K174)</f>
        <v/>
      </c>
      <c r="Y198" s="137"/>
      <c r="Z198" s="137"/>
      <c r="AA198" s="137"/>
      <c r="AB198" s="139"/>
      <c r="AC198" s="91" t="str">
        <f>IF('③入力シート'!L174="","",'③入力シート'!L174)</f>
        <v/>
      </c>
      <c r="AD198" s="101"/>
      <c r="AE198" s="105"/>
    </row>
    <row r="199" spans="1:31" ht="21" customHeight="1">
      <c r="A199" s="91" t="str">
        <f>IF('③入力シート'!A175="","",'③入力シート'!A175)</f>
        <v/>
      </c>
      <c r="B199" s="101"/>
      <c r="C199" s="105"/>
      <c r="D199" s="106" t="str">
        <f>IF('③入力シート'!B175="","",'③入力シート'!B175)</f>
        <v/>
      </c>
      <c r="E199" s="108"/>
      <c r="F199" s="108"/>
      <c r="G199" s="112"/>
      <c r="H199" s="91" t="str">
        <f>IF('③入力シート'!C175="","",'③入力シート'!C175)</f>
        <v/>
      </c>
      <c r="I199" s="105"/>
      <c r="J199" s="91" t="str">
        <f>IF('③入力シート'!F175="","",'③入力シート'!Q175)</f>
        <v/>
      </c>
      <c r="K199" s="101"/>
      <c r="L199" s="101"/>
      <c r="M199" s="105"/>
      <c r="N199" s="120" t="str">
        <f>IF('③入力シート'!H175="","",'③入力シート'!R175)</f>
        <v/>
      </c>
      <c r="O199" s="122"/>
      <c r="P199" s="124"/>
      <c r="Q199" s="120" t="str">
        <f>IF('③入力シート'!I175="","",'③入力シート'!S175)</f>
        <v/>
      </c>
      <c r="R199" s="122"/>
      <c r="S199" s="124"/>
      <c r="T199" s="91" t="str">
        <f>IF('③入力シート'!J175="","",'③入力シート'!J175)</f>
        <v/>
      </c>
      <c r="U199" s="101"/>
      <c r="V199" s="101"/>
      <c r="W199" s="105"/>
      <c r="X199" s="135" t="str">
        <f>IF('③入力シート'!K175="","",'③入力シート'!K175)</f>
        <v/>
      </c>
      <c r="Y199" s="137"/>
      <c r="Z199" s="137"/>
      <c r="AA199" s="137"/>
      <c r="AB199" s="139"/>
      <c r="AC199" s="91" t="str">
        <f>IF('③入力シート'!L175="","",'③入力シート'!L175)</f>
        <v/>
      </c>
      <c r="AD199" s="101"/>
      <c r="AE199" s="105"/>
    </row>
    <row r="200" spans="1:31" ht="21" customHeight="1">
      <c r="A200" s="91" t="str">
        <f>IF('③入力シート'!A176="","",'③入力シート'!A176)</f>
        <v/>
      </c>
      <c r="B200" s="101"/>
      <c r="C200" s="105"/>
      <c r="D200" s="106" t="str">
        <f>IF('③入力シート'!B176="","",'③入力シート'!B176)</f>
        <v/>
      </c>
      <c r="E200" s="108"/>
      <c r="F200" s="108"/>
      <c r="G200" s="112"/>
      <c r="H200" s="91" t="str">
        <f>IF('③入力シート'!C176="","",'③入力シート'!C176)</f>
        <v/>
      </c>
      <c r="I200" s="105"/>
      <c r="J200" s="91" t="str">
        <f>IF('③入力シート'!F176="","",'③入力シート'!Q176)</f>
        <v/>
      </c>
      <c r="K200" s="101"/>
      <c r="L200" s="101"/>
      <c r="M200" s="105"/>
      <c r="N200" s="120" t="str">
        <f>IF('③入力シート'!H176="","",'③入力シート'!R176)</f>
        <v/>
      </c>
      <c r="O200" s="122"/>
      <c r="P200" s="124"/>
      <c r="Q200" s="120" t="str">
        <f>IF('③入力シート'!I176="","",'③入力シート'!S176)</f>
        <v/>
      </c>
      <c r="R200" s="122"/>
      <c r="S200" s="124"/>
      <c r="T200" s="91" t="str">
        <f>IF('③入力シート'!J176="","",'③入力シート'!J176)</f>
        <v/>
      </c>
      <c r="U200" s="101"/>
      <c r="V200" s="101"/>
      <c r="W200" s="105"/>
      <c r="X200" s="135" t="str">
        <f>IF('③入力シート'!K176="","",'③入力シート'!K176)</f>
        <v/>
      </c>
      <c r="Y200" s="137"/>
      <c r="Z200" s="137"/>
      <c r="AA200" s="137"/>
      <c r="AB200" s="139"/>
      <c r="AC200" s="91" t="str">
        <f>IF('③入力シート'!L176="","",'③入力シート'!L176)</f>
        <v/>
      </c>
      <c r="AD200" s="101"/>
      <c r="AE200" s="105"/>
    </row>
    <row r="201" spans="1:31" ht="21" customHeight="1">
      <c r="A201" s="91" t="str">
        <f>IF('③入力シート'!A177="","",'③入力シート'!A177)</f>
        <v/>
      </c>
      <c r="B201" s="101"/>
      <c r="C201" s="105"/>
      <c r="D201" s="106" t="str">
        <f>IF('③入力シート'!B177="","",'③入力シート'!B177)</f>
        <v/>
      </c>
      <c r="E201" s="108"/>
      <c r="F201" s="108"/>
      <c r="G201" s="112"/>
      <c r="H201" s="91" t="str">
        <f>IF('③入力シート'!C177="","",'③入力シート'!C177)</f>
        <v/>
      </c>
      <c r="I201" s="105"/>
      <c r="J201" s="91" t="str">
        <f>IF('③入力シート'!F177="","",'③入力シート'!Q177)</f>
        <v/>
      </c>
      <c r="K201" s="101"/>
      <c r="L201" s="101"/>
      <c r="M201" s="105"/>
      <c r="N201" s="120" t="str">
        <f>IF('③入力シート'!H177="","",'③入力シート'!R177)</f>
        <v/>
      </c>
      <c r="O201" s="122"/>
      <c r="P201" s="124"/>
      <c r="Q201" s="120" t="str">
        <f>IF('③入力シート'!I177="","",'③入力シート'!S177)</f>
        <v/>
      </c>
      <c r="R201" s="122"/>
      <c r="S201" s="124"/>
      <c r="T201" s="91" t="str">
        <f>IF('③入力シート'!J177="","",'③入力シート'!J177)</f>
        <v/>
      </c>
      <c r="U201" s="101"/>
      <c r="V201" s="101"/>
      <c r="W201" s="105"/>
      <c r="X201" s="135" t="str">
        <f>IF('③入力シート'!K177="","",'③入力シート'!K177)</f>
        <v/>
      </c>
      <c r="Y201" s="137"/>
      <c r="Z201" s="137"/>
      <c r="AA201" s="137"/>
      <c r="AB201" s="139"/>
      <c r="AC201" s="91" t="str">
        <f>IF('③入力シート'!L177="","",'③入力シート'!L177)</f>
        <v/>
      </c>
      <c r="AD201" s="101"/>
      <c r="AE201" s="105"/>
    </row>
    <row r="202" spans="1:31" ht="21" customHeight="1">
      <c r="A202" s="91" t="str">
        <f>IF('③入力シート'!A178="","",'③入力シート'!A178)</f>
        <v/>
      </c>
      <c r="B202" s="101"/>
      <c r="C202" s="105"/>
      <c r="D202" s="106" t="str">
        <f>IF('③入力シート'!B178="","",'③入力シート'!B178)</f>
        <v/>
      </c>
      <c r="E202" s="108"/>
      <c r="F202" s="108"/>
      <c r="G202" s="112"/>
      <c r="H202" s="91" t="str">
        <f>IF('③入力シート'!C178="","",'③入力シート'!C178)</f>
        <v/>
      </c>
      <c r="I202" s="105"/>
      <c r="J202" s="91" t="str">
        <f>IF('③入力シート'!F178="","",'③入力シート'!Q178)</f>
        <v/>
      </c>
      <c r="K202" s="101"/>
      <c r="L202" s="101"/>
      <c r="M202" s="105"/>
      <c r="N202" s="120" t="str">
        <f>IF('③入力シート'!H178="","",'③入力シート'!R178)</f>
        <v/>
      </c>
      <c r="O202" s="122"/>
      <c r="P202" s="124"/>
      <c r="Q202" s="120" t="str">
        <f>IF('③入力シート'!I178="","",'③入力シート'!S178)</f>
        <v/>
      </c>
      <c r="R202" s="122"/>
      <c r="S202" s="124"/>
      <c r="T202" s="91" t="str">
        <f>IF('③入力シート'!J178="","",'③入力シート'!J178)</f>
        <v/>
      </c>
      <c r="U202" s="101"/>
      <c r="V202" s="101"/>
      <c r="W202" s="105"/>
      <c r="X202" s="135" t="str">
        <f>IF('③入力シート'!K178="","",'③入力シート'!K178)</f>
        <v/>
      </c>
      <c r="Y202" s="137"/>
      <c r="Z202" s="137"/>
      <c r="AA202" s="137"/>
      <c r="AB202" s="139"/>
      <c r="AC202" s="91" t="str">
        <f>IF('③入力シート'!L178="","",'③入力シート'!L178)</f>
        <v/>
      </c>
      <c r="AD202" s="101"/>
      <c r="AE202" s="105"/>
    </row>
    <row r="203" spans="1:31" ht="21" customHeight="1">
      <c r="A203" s="91" t="str">
        <f>IF('③入力シート'!A179="","",'③入力シート'!A179)</f>
        <v/>
      </c>
      <c r="B203" s="101"/>
      <c r="C203" s="105"/>
      <c r="D203" s="106" t="str">
        <f>IF('③入力シート'!B179="","",'③入力シート'!B179)</f>
        <v/>
      </c>
      <c r="E203" s="108"/>
      <c r="F203" s="108"/>
      <c r="G203" s="112"/>
      <c r="H203" s="91" t="str">
        <f>IF('③入力シート'!C179="","",'③入力シート'!C179)</f>
        <v/>
      </c>
      <c r="I203" s="105"/>
      <c r="J203" s="91" t="str">
        <f>IF('③入力シート'!F179="","",'③入力シート'!Q179)</f>
        <v/>
      </c>
      <c r="K203" s="101"/>
      <c r="L203" s="101"/>
      <c r="M203" s="105"/>
      <c r="N203" s="120" t="str">
        <f>IF('③入力シート'!H179="","",'③入力シート'!R179)</f>
        <v/>
      </c>
      <c r="O203" s="122"/>
      <c r="P203" s="124"/>
      <c r="Q203" s="120" t="str">
        <f>IF('③入力シート'!I179="","",'③入力シート'!S179)</f>
        <v/>
      </c>
      <c r="R203" s="122"/>
      <c r="S203" s="124"/>
      <c r="T203" s="91" t="str">
        <f>IF('③入力シート'!J179="","",'③入力シート'!J179)</f>
        <v/>
      </c>
      <c r="U203" s="101"/>
      <c r="V203" s="101"/>
      <c r="W203" s="105"/>
      <c r="X203" s="135" t="str">
        <f>IF('③入力シート'!K179="","",'③入力シート'!K179)</f>
        <v/>
      </c>
      <c r="Y203" s="137"/>
      <c r="Z203" s="137"/>
      <c r="AA203" s="137"/>
      <c r="AB203" s="139"/>
      <c r="AC203" s="91" t="str">
        <f>IF('③入力シート'!L179="","",'③入力シート'!L179)</f>
        <v/>
      </c>
      <c r="AD203" s="101"/>
      <c r="AE203" s="105"/>
    </row>
    <row r="204" spans="1:31" ht="21" customHeight="1">
      <c r="A204" s="91" t="str">
        <f>IF('③入力シート'!A180="","",'③入力シート'!A180)</f>
        <v/>
      </c>
      <c r="B204" s="101"/>
      <c r="C204" s="105"/>
      <c r="D204" s="106" t="str">
        <f>IF('③入力シート'!B180="","",'③入力シート'!B180)</f>
        <v/>
      </c>
      <c r="E204" s="108"/>
      <c r="F204" s="108"/>
      <c r="G204" s="112"/>
      <c r="H204" s="91" t="str">
        <f>IF('③入力シート'!C180="","",'③入力シート'!C180)</f>
        <v/>
      </c>
      <c r="I204" s="105"/>
      <c r="J204" s="91" t="str">
        <f>IF('③入力シート'!F180="","",'③入力シート'!Q180)</f>
        <v/>
      </c>
      <c r="K204" s="101"/>
      <c r="L204" s="101"/>
      <c r="M204" s="105"/>
      <c r="N204" s="120" t="str">
        <f>IF('③入力シート'!H180="","",'③入力シート'!R180)</f>
        <v/>
      </c>
      <c r="O204" s="122"/>
      <c r="P204" s="124"/>
      <c r="Q204" s="120" t="str">
        <f>IF('③入力シート'!I180="","",'③入力シート'!S180)</f>
        <v/>
      </c>
      <c r="R204" s="122"/>
      <c r="S204" s="124"/>
      <c r="T204" s="91" t="str">
        <f>IF('③入力シート'!J180="","",'③入力シート'!J180)</f>
        <v/>
      </c>
      <c r="U204" s="101"/>
      <c r="V204" s="101"/>
      <c r="W204" s="105"/>
      <c r="X204" s="135" t="str">
        <f>IF('③入力シート'!K180="","",'③入力シート'!K180)</f>
        <v/>
      </c>
      <c r="Y204" s="137"/>
      <c r="Z204" s="137"/>
      <c r="AA204" s="137"/>
      <c r="AB204" s="139"/>
      <c r="AC204" s="91" t="str">
        <f>IF('③入力シート'!L180="","",'③入力シート'!L180)</f>
        <v/>
      </c>
      <c r="AD204" s="101"/>
      <c r="AE204" s="105"/>
    </row>
    <row r="205" spans="1:31" ht="21" customHeight="1">
      <c r="A205" s="91" t="str">
        <f>IF('③入力シート'!A181="","",'③入力シート'!A181)</f>
        <v/>
      </c>
      <c r="B205" s="101"/>
      <c r="C205" s="105"/>
      <c r="D205" s="106" t="str">
        <f>IF('③入力シート'!B181="","",'③入力シート'!B181)</f>
        <v/>
      </c>
      <c r="E205" s="108"/>
      <c r="F205" s="108"/>
      <c r="G205" s="112"/>
      <c r="H205" s="91" t="str">
        <f>IF('③入力シート'!C181="","",'③入力シート'!C181)</f>
        <v/>
      </c>
      <c r="I205" s="105"/>
      <c r="J205" s="91" t="str">
        <f>IF('③入力シート'!F181="","",'③入力シート'!Q181)</f>
        <v/>
      </c>
      <c r="K205" s="101"/>
      <c r="L205" s="101"/>
      <c r="M205" s="105"/>
      <c r="N205" s="120" t="str">
        <f>IF('③入力シート'!H181="","",'③入力シート'!R181)</f>
        <v/>
      </c>
      <c r="O205" s="122"/>
      <c r="P205" s="124"/>
      <c r="Q205" s="120" t="str">
        <f>IF('③入力シート'!I181="","",'③入力シート'!S181)</f>
        <v/>
      </c>
      <c r="R205" s="122"/>
      <c r="S205" s="124"/>
      <c r="T205" s="91" t="str">
        <f>IF('③入力シート'!J181="","",'③入力シート'!J181)</f>
        <v/>
      </c>
      <c r="U205" s="101"/>
      <c r="V205" s="101"/>
      <c r="W205" s="105"/>
      <c r="X205" s="135" t="str">
        <f>IF('③入力シート'!K181="","",'③入力シート'!K181)</f>
        <v/>
      </c>
      <c r="Y205" s="137"/>
      <c r="Z205" s="137"/>
      <c r="AA205" s="137"/>
      <c r="AB205" s="139"/>
      <c r="AC205" s="91" t="str">
        <f>IF('③入力シート'!L181="","",'③入力シート'!L181)</f>
        <v/>
      </c>
      <c r="AD205" s="101"/>
      <c r="AE205" s="105"/>
    </row>
    <row r="206" spans="1:31" ht="21" customHeight="1">
      <c r="A206" s="91" t="str">
        <f>IF('③入力シート'!A182="","",'③入力シート'!A182)</f>
        <v/>
      </c>
      <c r="B206" s="101"/>
      <c r="C206" s="105"/>
      <c r="D206" s="106" t="str">
        <f>IF('③入力シート'!B182="","",'③入力シート'!B182)</f>
        <v/>
      </c>
      <c r="E206" s="108"/>
      <c r="F206" s="108"/>
      <c r="G206" s="112"/>
      <c r="H206" s="91" t="str">
        <f>IF('③入力シート'!C182="","",'③入力シート'!C182)</f>
        <v/>
      </c>
      <c r="I206" s="105"/>
      <c r="J206" s="91" t="str">
        <f>IF('③入力シート'!F182="","",'③入力シート'!Q182)</f>
        <v/>
      </c>
      <c r="K206" s="101"/>
      <c r="L206" s="101"/>
      <c r="M206" s="105"/>
      <c r="N206" s="120" t="str">
        <f>IF('③入力シート'!H182="","",'③入力シート'!R182)</f>
        <v/>
      </c>
      <c r="O206" s="122"/>
      <c r="P206" s="124"/>
      <c r="Q206" s="120" t="str">
        <f>IF('③入力シート'!I182="","",'③入力シート'!S182)</f>
        <v/>
      </c>
      <c r="R206" s="122"/>
      <c r="S206" s="124"/>
      <c r="T206" s="91" t="str">
        <f>IF('③入力シート'!J182="","",'③入力シート'!J182)</f>
        <v/>
      </c>
      <c r="U206" s="101"/>
      <c r="V206" s="101"/>
      <c r="W206" s="105"/>
      <c r="X206" s="135" t="str">
        <f>IF('③入力シート'!K182="","",'③入力シート'!K182)</f>
        <v/>
      </c>
      <c r="Y206" s="137"/>
      <c r="Z206" s="137"/>
      <c r="AA206" s="137"/>
      <c r="AB206" s="139"/>
      <c r="AC206" s="91" t="str">
        <f>IF('③入力シート'!L182="","",'③入力シート'!L182)</f>
        <v/>
      </c>
      <c r="AD206" s="101"/>
      <c r="AE206" s="105"/>
    </row>
    <row r="207" spans="1:31" ht="21" customHeight="1">
      <c r="A207" s="91" t="str">
        <f>IF('③入力シート'!A183="","",'③入力シート'!A183)</f>
        <v/>
      </c>
      <c r="B207" s="101"/>
      <c r="C207" s="105"/>
      <c r="D207" s="106" t="str">
        <f>IF('③入力シート'!B183="","",'③入力シート'!B183)</f>
        <v/>
      </c>
      <c r="E207" s="108"/>
      <c r="F207" s="108"/>
      <c r="G207" s="112"/>
      <c r="H207" s="91" t="str">
        <f>IF('③入力シート'!C183="","",'③入力シート'!C183)</f>
        <v/>
      </c>
      <c r="I207" s="105"/>
      <c r="J207" s="91" t="str">
        <f>IF('③入力シート'!F183="","",'③入力シート'!Q183)</f>
        <v/>
      </c>
      <c r="K207" s="101"/>
      <c r="L207" s="101"/>
      <c r="M207" s="105"/>
      <c r="N207" s="120" t="str">
        <f>IF('③入力シート'!H183="","",'③入力シート'!R183)</f>
        <v/>
      </c>
      <c r="O207" s="122"/>
      <c r="P207" s="124"/>
      <c r="Q207" s="120" t="str">
        <f>IF('③入力シート'!I183="","",'③入力シート'!S183)</f>
        <v/>
      </c>
      <c r="R207" s="122"/>
      <c r="S207" s="124"/>
      <c r="T207" s="91" t="str">
        <f>IF('③入力シート'!J183="","",'③入力シート'!J183)</f>
        <v/>
      </c>
      <c r="U207" s="101"/>
      <c r="V207" s="101"/>
      <c r="W207" s="105"/>
      <c r="X207" s="135" t="str">
        <f>IF('③入力シート'!K183="","",'③入力シート'!K183)</f>
        <v/>
      </c>
      <c r="Y207" s="137"/>
      <c r="Z207" s="137"/>
      <c r="AA207" s="137"/>
      <c r="AB207" s="139"/>
      <c r="AC207" s="91" t="str">
        <f>IF('③入力シート'!L183="","",'③入力シート'!L183)</f>
        <v/>
      </c>
      <c r="AD207" s="101"/>
      <c r="AE207" s="105"/>
    </row>
    <row r="208" spans="1:31" ht="21" customHeight="1">
      <c r="A208" s="91" t="str">
        <f>IF('③入力シート'!A184="","",'③入力シート'!A184)</f>
        <v/>
      </c>
      <c r="B208" s="101"/>
      <c r="C208" s="105"/>
      <c r="D208" s="106" t="str">
        <f>IF('③入力シート'!B184="","",'③入力シート'!B184)</f>
        <v/>
      </c>
      <c r="E208" s="108"/>
      <c r="F208" s="108"/>
      <c r="G208" s="112"/>
      <c r="H208" s="91" t="str">
        <f>IF('③入力シート'!C184="","",'③入力シート'!C184)</f>
        <v/>
      </c>
      <c r="I208" s="105"/>
      <c r="J208" s="91" t="str">
        <f>IF('③入力シート'!F184="","",'③入力シート'!Q184)</f>
        <v/>
      </c>
      <c r="K208" s="101"/>
      <c r="L208" s="101"/>
      <c r="M208" s="105"/>
      <c r="N208" s="120" t="str">
        <f>IF('③入力シート'!H184="","",'③入力シート'!R184)</f>
        <v/>
      </c>
      <c r="O208" s="122"/>
      <c r="P208" s="124"/>
      <c r="Q208" s="120" t="str">
        <f>IF('③入力シート'!I184="","",'③入力シート'!S184)</f>
        <v/>
      </c>
      <c r="R208" s="122"/>
      <c r="S208" s="124"/>
      <c r="T208" s="91" t="str">
        <f>IF('③入力シート'!J184="","",'③入力シート'!J184)</f>
        <v/>
      </c>
      <c r="U208" s="101"/>
      <c r="V208" s="101"/>
      <c r="W208" s="105"/>
      <c r="X208" s="135" t="str">
        <f>IF('③入力シート'!K184="","",'③入力シート'!K184)</f>
        <v/>
      </c>
      <c r="Y208" s="137"/>
      <c r="Z208" s="137"/>
      <c r="AA208" s="137"/>
      <c r="AB208" s="139"/>
      <c r="AC208" s="91" t="str">
        <f>IF('③入力シート'!L184="","",'③入力シート'!L184)</f>
        <v/>
      </c>
      <c r="AD208" s="101"/>
      <c r="AE208" s="105"/>
    </row>
    <row r="209" spans="1:31" ht="21" customHeight="1">
      <c r="A209" s="91" t="str">
        <f>IF('③入力シート'!A185="","",'③入力シート'!A185)</f>
        <v/>
      </c>
      <c r="B209" s="101"/>
      <c r="C209" s="105"/>
      <c r="D209" s="106" t="str">
        <f>IF('③入力シート'!B185="","",'③入力シート'!B185)</f>
        <v/>
      </c>
      <c r="E209" s="108"/>
      <c r="F209" s="108"/>
      <c r="G209" s="112"/>
      <c r="H209" s="91" t="str">
        <f>IF('③入力シート'!C185="","",'③入力シート'!C185)</f>
        <v/>
      </c>
      <c r="I209" s="105"/>
      <c r="J209" s="91" t="str">
        <f>IF('③入力シート'!F185="","",'③入力シート'!Q185)</f>
        <v/>
      </c>
      <c r="K209" s="101"/>
      <c r="L209" s="101"/>
      <c r="M209" s="105"/>
      <c r="N209" s="120" t="str">
        <f>IF('③入力シート'!H185="","",'③入力シート'!R185)</f>
        <v/>
      </c>
      <c r="O209" s="122"/>
      <c r="P209" s="124"/>
      <c r="Q209" s="120" t="str">
        <f>IF('③入力シート'!I185="","",'③入力シート'!S185)</f>
        <v/>
      </c>
      <c r="R209" s="122"/>
      <c r="S209" s="124"/>
      <c r="T209" s="91" t="str">
        <f>IF('③入力シート'!J185="","",'③入力シート'!J185)</f>
        <v/>
      </c>
      <c r="U209" s="101"/>
      <c r="V209" s="101"/>
      <c r="W209" s="105"/>
      <c r="X209" s="135" t="str">
        <f>IF('③入力シート'!K185="","",'③入力シート'!K185)</f>
        <v/>
      </c>
      <c r="Y209" s="137"/>
      <c r="Z209" s="137"/>
      <c r="AA209" s="137"/>
      <c r="AB209" s="139"/>
      <c r="AC209" s="91" t="str">
        <f>IF('③入力シート'!L185="","",'③入力シート'!L185)</f>
        <v/>
      </c>
      <c r="AD209" s="101"/>
      <c r="AE209" s="105"/>
    </row>
    <row r="210" spans="1:31" ht="21" customHeight="1">
      <c r="A210" s="91" t="str">
        <f>IF('③入力シート'!A186="","",'③入力シート'!A186)</f>
        <v/>
      </c>
      <c r="B210" s="101"/>
      <c r="C210" s="105"/>
      <c r="D210" s="106" t="str">
        <f>IF('③入力シート'!B186="","",'③入力シート'!B186)</f>
        <v/>
      </c>
      <c r="E210" s="108"/>
      <c r="F210" s="108"/>
      <c r="G210" s="112"/>
      <c r="H210" s="91" t="str">
        <f>IF('③入力シート'!C186="","",'③入力シート'!C186)</f>
        <v/>
      </c>
      <c r="I210" s="105"/>
      <c r="J210" s="91" t="str">
        <f>IF('③入力シート'!F186="","",'③入力シート'!Q186)</f>
        <v/>
      </c>
      <c r="K210" s="101"/>
      <c r="L210" s="101"/>
      <c r="M210" s="105"/>
      <c r="N210" s="120" t="str">
        <f>IF('③入力シート'!H186="","",'③入力シート'!R186)</f>
        <v/>
      </c>
      <c r="O210" s="122"/>
      <c r="P210" s="124"/>
      <c r="Q210" s="120" t="str">
        <f>IF('③入力シート'!I186="","",'③入力シート'!S186)</f>
        <v/>
      </c>
      <c r="R210" s="122"/>
      <c r="S210" s="124"/>
      <c r="T210" s="91" t="str">
        <f>IF('③入力シート'!J186="","",'③入力シート'!J186)</f>
        <v/>
      </c>
      <c r="U210" s="101"/>
      <c r="V210" s="101"/>
      <c r="W210" s="105"/>
      <c r="X210" s="135" t="str">
        <f>IF('③入力シート'!K186="","",'③入力シート'!K186)</f>
        <v/>
      </c>
      <c r="Y210" s="137"/>
      <c r="Z210" s="137"/>
      <c r="AA210" s="137"/>
      <c r="AB210" s="139"/>
      <c r="AC210" s="91" t="str">
        <f>IF('③入力シート'!L186="","",'③入力シート'!L186)</f>
        <v/>
      </c>
      <c r="AD210" s="101"/>
      <c r="AE210" s="105"/>
    </row>
    <row r="211" spans="1:31" ht="21" customHeight="1">
      <c r="A211" s="91" t="str">
        <f>IF('③入力シート'!A187="","",'③入力シート'!A187)</f>
        <v/>
      </c>
      <c r="B211" s="101"/>
      <c r="C211" s="105"/>
      <c r="D211" s="106" t="str">
        <f>IF('③入力シート'!B187="","",'③入力シート'!B187)</f>
        <v/>
      </c>
      <c r="E211" s="108"/>
      <c r="F211" s="108"/>
      <c r="G211" s="112"/>
      <c r="H211" s="91" t="str">
        <f>IF('③入力シート'!C187="","",'③入力シート'!C187)</f>
        <v/>
      </c>
      <c r="I211" s="105"/>
      <c r="J211" s="91" t="str">
        <f>IF('③入力シート'!F187="","",'③入力シート'!Q187)</f>
        <v/>
      </c>
      <c r="K211" s="101"/>
      <c r="L211" s="101"/>
      <c r="M211" s="105"/>
      <c r="N211" s="120" t="str">
        <f>IF('③入力シート'!H187="","",'③入力シート'!R187)</f>
        <v/>
      </c>
      <c r="O211" s="122"/>
      <c r="P211" s="124"/>
      <c r="Q211" s="120" t="str">
        <f>IF('③入力シート'!I187="","",'③入力シート'!S187)</f>
        <v/>
      </c>
      <c r="R211" s="122"/>
      <c r="S211" s="124"/>
      <c r="T211" s="91" t="str">
        <f>IF('③入力シート'!J187="","",'③入力シート'!J187)</f>
        <v/>
      </c>
      <c r="U211" s="101"/>
      <c r="V211" s="101"/>
      <c r="W211" s="105"/>
      <c r="X211" s="135" t="str">
        <f>IF('③入力シート'!K187="","",'③入力シート'!K187)</f>
        <v/>
      </c>
      <c r="Y211" s="137"/>
      <c r="Z211" s="137"/>
      <c r="AA211" s="137"/>
      <c r="AB211" s="139"/>
      <c r="AC211" s="91" t="str">
        <f>IF('③入力シート'!L187="","",'③入力シート'!L187)</f>
        <v/>
      </c>
      <c r="AD211" s="101"/>
      <c r="AE211" s="105"/>
    </row>
    <row r="212" spans="1:31" ht="21" customHeight="1">
      <c r="A212" s="91" t="str">
        <f>IF('③入力シート'!A188="","",'③入力シート'!A188)</f>
        <v/>
      </c>
      <c r="B212" s="101"/>
      <c r="C212" s="105"/>
      <c r="D212" s="106" t="str">
        <f>IF('③入力シート'!B188="","",'③入力シート'!B188)</f>
        <v/>
      </c>
      <c r="E212" s="108"/>
      <c r="F212" s="108"/>
      <c r="G212" s="112"/>
      <c r="H212" s="91" t="str">
        <f>IF('③入力シート'!C188="","",'③入力シート'!C188)</f>
        <v/>
      </c>
      <c r="I212" s="105"/>
      <c r="J212" s="91" t="str">
        <f>IF('③入力シート'!F188="","",'③入力シート'!Q188)</f>
        <v/>
      </c>
      <c r="K212" s="101"/>
      <c r="L212" s="101"/>
      <c r="M212" s="105"/>
      <c r="N212" s="120" t="str">
        <f>IF('③入力シート'!H188="","",'③入力シート'!R188)</f>
        <v/>
      </c>
      <c r="O212" s="122"/>
      <c r="P212" s="124"/>
      <c r="Q212" s="120" t="str">
        <f>IF('③入力シート'!I188="","",'③入力シート'!S188)</f>
        <v/>
      </c>
      <c r="R212" s="122"/>
      <c r="S212" s="124"/>
      <c r="T212" s="91" t="str">
        <f>IF('③入力シート'!J188="","",'③入力シート'!J188)</f>
        <v/>
      </c>
      <c r="U212" s="101"/>
      <c r="V212" s="101"/>
      <c r="W212" s="105"/>
      <c r="X212" s="135" t="str">
        <f>IF('③入力シート'!K188="","",'③入力シート'!K188)</f>
        <v/>
      </c>
      <c r="Y212" s="137"/>
      <c r="Z212" s="137"/>
      <c r="AA212" s="137"/>
      <c r="AB212" s="139"/>
      <c r="AC212" s="91" t="str">
        <f>IF('③入力シート'!L188="","",'③入力シート'!L188)</f>
        <v/>
      </c>
      <c r="AD212" s="101"/>
      <c r="AE212" s="105"/>
    </row>
    <row r="213" spans="1:31" ht="21" customHeight="1">
      <c r="A213" s="91" t="str">
        <f>IF('③入力シート'!A189="","",'③入力シート'!A189)</f>
        <v/>
      </c>
      <c r="B213" s="101"/>
      <c r="C213" s="105"/>
      <c r="D213" s="106" t="str">
        <f>IF('③入力シート'!B189="","",'③入力シート'!B189)</f>
        <v/>
      </c>
      <c r="E213" s="108"/>
      <c r="F213" s="108"/>
      <c r="G213" s="112"/>
      <c r="H213" s="91" t="str">
        <f>IF('③入力シート'!C189="","",'③入力シート'!C189)</f>
        <v/>
      </c>
      <c r="I213" s="105"/>
      <c r="J213" s="91" t="str">
        <f>IF('③入力シート'!F189="","",'③入力シート'!Q189)</f>
        <v/>
      </c>
      <c r="K213" s="101"/>
      <c r="L213" s="101"/>
      <c r="M213" s="105"/>
      <c r="N213" s="120" t="str">
        <f>IF('③入力シート'!H189="","",'③入力シート'!R189)</f>
        <v/>
      </c>
      <c r="O213" s="122"/>
      <c r="P213" s="124"/>
      <c r="Q213" s="120" t="str">
        <f>IF('③入力シート'!I189="","",'③入力シート'!S189)</f>
        <v/>
      </c>
      <c r="R213" s="122"/>
      <c r="S213" s="124"/>
      <c r="T213" s="91" t="str">
        <f>IF('③入力シート'!J189="","",'③入力シート'!J189)</f>
        <v/>
      </c>
      <c r="U213" s="101"/>
      <c r="V213" s="101"/>
      <c r="W213" s="105"/>
      <c r="X213" s="135" t="str">
        <f>IF('③入力シート'!K189="","",'③入力シート'!K189)</f>
        <v/>
      </c>
      <c r="Y213" s="137"/>
      <c r="Z213" s="137"/>
      <c r="AA213" s="137"/>
      <c r="AB213" s="139"/>
      <c r="AC213" s="91" t="str">
        <f>IF('③入力シート'!L189="","",'③入力シート'!L189)</f>
        <v/>
      </c>
      <c r="AD213" s="101"/>
      <c r="AE213" s="105"/>
    </row>
    <row r="214" spans="1:31" ht="21" customHeight="1">
      <c r="A214" s="91" t="str">
        <f>IF('③入力シート'!A190="","",'③入力シート'!A190)</f>
        <v/>
      </c>
      <c r="B214" s="101"/>
      <c r="C214" s="105"/>
      <c r="D214" s="106" t="str">
        <f>IF('③入力シート'!B190="","",'③入力シート'!B190)</f>
        <v/>
      </c>
      <c r="E214" s="108"/>
      <c r="F214" s="108"/>
      <c r="G214" s="112"/>
      <c r="H214" s="91" t="str">
        <f>IF('③入力シート'!C190="","",'③入力シート'!C190)</f>
        <v/>
      </c>
      <c r="I214" s="105"/>
      <c r="J214" s="91" t="str">
        <f>IF('③入力シート'!F190="","",'③入力シート'!Q190)</f>
        <v/>
      </c>
      <c r="K214" s="101"/>
      <c r="L214" s="101"/>
      <c r="M214" s="105"/>
      <c r="N214" s="120" t="str">
        <f>IF('③入力シート'!H190="","",'③入力シート'!R190)</f>
        <v/>
      </c>
      <c r="O214" s="122"/>
      <c r="P214" s="124"/>
      <c r="Q214" s="120" t="str">
        <f>IF('③入力シート'!I190="","",'③入力シート'!S190)</f>
        <v/>
      </c>
      <c r="R214" s="122"/>
      <c r="S214" s="124"/>
      <c r="T214" s="91" t="str">
        <f>IF('③入力シート'!J190="","",'③入力シート'!J190)</f>
        <v/>
      </c>
      <c r="U214" s="101"/>
      <c r="V214" s="101"/>
      <c r="W214" s="105"/>
      <c r="X214" s="135" t="str">
        <f>IF('③入力シート'!K190="","",'③入力シート'!K190)</f>
        <v/>
      </c>
      <c r="Y214" s="137"/>
      <c r="Z214" s="137"/>
      <c r="AA214" s="137"/>
      <c r="AB214" s="139"/>
      <c r="AC214" s="91" t="str">
        <f>IF('③入力シート'!L190="","",'③入力シート'!L190)</f>
        <v/>
      </c>
      <c r="AD214" s="101"/>
      <c r="AE214" s="105"/>
    </row>
    <row r="215" spans="1:31" ht="21" customHeight="1">
      <c r="A215" s="91" t="str">
        <f>IF('③入力シート'!A191="","",'③入力シート'!A191)</f>
        <v/>
      </c>
      <c r="B215" s="101"/>
      <c r="C215" s="105"/>
      <c r="D215" s="106" t="str">
        <f>IF('③入力シート'!B191="","",'③入力シート'!B191)</f>
        <v/>
      </c>
      <c r="E215" s="108"/>
      <c r="F215" s="108"/>
      <c r="G215" s="112"/>
      <c r="H215" s="91" t="str">
        <f>IF('③入力シート'!C191="","",'③入力シート'!C191)</f>
        <v/>
      </c>
      <c r="I215" s="105"/>
      <c r="J215" s="91" t="str">
        <f>IF('③入力シート'!F191="","",'③入力シート'!Q191)</f>
        <v/>
      </c>
      <c r="K215" s="101"/>
      <c r="L215" s="101"/>
      <c r="M215" s="105"/>
      <c r="N215" s="120" t="str">
        <f>IF('③入力シート'!H191="","",'③入力シート'!R191)</f>
        <v/>
      </c>
      <c r="O215" s="122"/>
      <c r="P215" s="124"/>
      <c r="Q215" s="120" t="str">
        <f>IF('③入力シート'!I191="","",'③入力シート'!S191)</f>
        <v/>
      </c>
      <c r="R215" s="122"/>
      <c r="S215" s="124"/>
      <c r="T215" s="91" t="str">
        <f>IF('③入力シート'!J191="","",'③入力シート'!J191)</f>
        <v/>
      </c>
      <c r="U215" s="101"/>
      <c r="V215" s="101"/>
      <c r="W215" s="105"/>
      <c r="X215" s="135" t="str">
        <f>IF('③入力シート'!K191="","",'③入力シート'!K191)</f>
        <v/>
      </c>
      <c r="Y215" s="137"/>
      <c r="Z215" s="137"/>
      <c r="AA215" s="137"/>
      <c r="AB215" s="139"/>
      <c r="AC215" s="91" t="str">
        <f>IF('③入力シート'!L191="","",'③入力シート'!L191)</f>
        <v/>
      </c>
      <c r="AD215" s="101"/>
      <c r="AE215" s="105"/>
    </row>
    <row r="216" spans="1:31" ht="21" customHeight="1">
      <c r="A216" s="91" t="str">
        <f>IF('③入力シート'!A192="","",'③入力シート'!A192)</f>
        <v/>
      </c>
      <c r="B216" s="101"/>
      <c r="C216" s="105"/>
      <c r="D216" s="106" t="str">
        <f>IF('③入力シート'!B192="","",'③入力シート'!B192)</f>
        <v/>
      </c>
      <c r="E216" s="108"/>
      <c r="F216" s="108"/>
      <c r="G216" s="112"/>
      <c r="H216" s="91" t="str">
        <f>IF('③入力シート'!C192="","",'③入力シート'!C192)</f>
        <v/>
      </c>
      <c r="I216" s="105"/>
      <c r="J216" s="91" t="str">
        <f>IF('③入力シート'!F192="","",'③入力シート'!Q192)</f>
        <v/>
      </c>
      <c r="K216" s="101"/>
      <c r="L216" s="101"/>
      <c r="M216" s="105"/>
      <c r="N216" s="120" t="str">
        <f>IF('③入力シート'!H192="","",'③入力シート'!R192)</f>
        <v/>
      </c>
      <c r="O216" s="122"/>
      <c r="P216" s="124"/>
      <c r="Q216" s="120" t="str">
        <f>IF('③入力シート'!I192="","",'③入力シート'!S192)</f>
        <v/>
      </c>
      <c r="R216" s="122"/>
      <c r="S216" s="124"/>
      <c r="T216" s="91" t="str">
        <f>IF('③入力シート'!J192="","",'③入力シート'!J192)</f>
        <v/>
      </c>
      <c r="U216" s="101"/>
      <c r="V216" s="101"/>
      <c r="W216" s="105"/>
      <c r="X216" s="135" t="str">
        <f>IF('③入力シート'!K192="","",'③入力シート'!K192)</f>
        <v/>
      </c>
      <c r="Y216" s="137"/>
      <c r="Z216" s="137"/>
      <c r="AA216" s="137"/>
      <c r="AB216" s="139"/>
      <c r="AC216" s="91" t="str">
        <f>IF('③入力シート'!L192="","",'③入力シート'!L192)</f>
        <v/>
      </c>
      <c r="AD216" s="101"/>
      <c r="AE216" s="105"/>
    </row>
    <row r="217" spans="1:31" ht="21" customHeight="1">
      <c r="A217" s="91" t="str">
        <f>IF('③入力シート'!A193="","",'③入力シート'!A193)</f>
        <v/>
      </c>
      <c r="B217" s="101"/>
      <c r="C217" s="105"/>
      <c r="D217" s="106" t="str">
        <f>IF('③入力シート'!B193="","",'③入力シート'!B193)</f>
        <v/>
      </c>
      <c r="E217" s="108"/>
      <c r="F217" s="108"/>
      <c r="G217" s="112"/>
      <c r="H217" s="91" t="str">
        <f>IF('③入力シート'!C193="","",'③入力シート'!C193)</f>
        <v/>
      </c>
      <c r="I217" s="105"/>
      <c r="J217" s="91" t="str">
        <f>IF('③入力シート'!F193="","",'③入力シート'!Q193)</f>
        <v/>
      </c>
      <c r="K217" s="101"/>
      <c r="L217" s="101"/>
      <c r="M217" s="105"/>
      <c r="N217" s="120" t="str">
        <f>IF('③入力シート'!H193="","",'③入力シート'!R193)</f>
        <v/>
      </c>
      <c r="O217" s="122"/>
      <c r="P217" s="124"/>
      <c r="Q217" s="120" t="str">
        <f>IF('③入力シート'!I193="","",'③入力シート'!S193)</f>
        <v/>
      </c>
      <c r="R217" s="122"/>
      <c r="S217" s="124"/>
      <c r="T217" s="91" t="str">
        <f>IF('③入力シート'!J193="","",'③入力シート'!J193)</f>
        <v/>
      </c>
      <c r="U217" s="101"/>
      <c r="V217" s="101"/>
      <c r="W217" s="105"/>
      <c r="X217" s="135" t="str">
        <f>IF('③入力シート'!K193="","",'③入力シート'!K193)</f>
        <v/>
      </c>
      <c r="Y217" s="137"/>
      <c r="Z217" s="137"/>
      <c r="AA217" s="137"/>
      <c r="AB217" s="139"/>
      <c r="AC217" s="91" t="str">
        <f>IF('③入力シート'!L193="","",'③入力シート'!L193)</f>
        <v/>
      </c>
      <c r="AD217" s="101"/>
      <c r="AE217" s="105"/>
    </row>
    <row r="218" spans="1:31" ht="21" customHeight="1">
      <c r="A218" s="91" t="str">
        <f>IF('③入力シート'!A194="","",'③入力シート'!A194)</f>
        <v/>
      </c>
      <c r="B218" s="101"/>
      <c r="C218" s="105"/>
      <c r="D218" s="106" t="str">
        <f>IF('③入力シート'!B194="","",'③入力シート'!B194)</f>
        <v/>
      </c>
      <c r="E218" s="108"/>
      <c r="F218" s="108"/>
      <c r="G218" s="112"/>
      <c r="H218" s="91" t="str">
        <f>IF('③入力シート'!C194="","",'③入力シート'!C194)</f>
        <v/>
      </c>
      <c r="I218" s="105"/>
      <c r="J218" s="91" t="str">
        <f>IF('③入力シート'!F194="","",'③入力シート'!Q194)</f>
        <v/>
      </c>
      <c r="K218" s="101"/>
      <c r="L218" s="101"/>
      <c r="M218" s="105"/>
      <c r="N218" s="120" t="str">
        <f>IF('③入力シート'!H194="","",'③入力シート'!R194)</f>
        <v/>
      </c>
      <c r="O218" s="122"/>
      <c r="P218" s="124"/>
      <c r="Q218" s="120" t="str">
        <f>IF('③入力シート'!I194="","",'③入力シート'!S194)</f>
        <v/>
      </c>
      <c r="R218" s="122"/>
      <c r="S218" s="124"/>
      <c r="T218" s="91" t="str">
        <f>IF('③入力シート'!J194="","",'③入力シート'!J194)</f>
        <v/>
      </c>
      <c r="U218" s="101"/>
      <c r="V218" s="101"/>
      <c r="W218" s="105"/>
      <c r="X218" s="135" t="str">
        <f>IF('③入力シート'!K194="","",'③入力シート'!K194)</f>
        <v/>
      </c>
      <c r="Y218" s="137"/>
      <c r="Z218" s="137"/>
      <c r="AA218" s="137"/>
      <c r="AB218" s="139"/>
      <c r="AC218" s="91" t="str">
        <f>IF('③入力シート'!L194="","",'③入力シート'!L194)</f>
        <v/>
      </c>
      <c r="AD218" s="101"/>
      <c r="AE218" s="105"/>
    </row>
    <row r="219" spans="1:31" ht="21" customHeight="1">
      <c r="A219" s="91" t="str">
        <f>IF('③入力シート'!A195="","",'③入力シート'!A195)</f>
        <v/>
      </c>
      <c r="B219" s="101"/>
      <c r="C219" s="105"/>
      <c r="D219" s="106" t="str">
        <f>IF('③入力シート'!B195="","",'③入力シート'!B195)</f>
        <v/>
      </c>
      <c r="E219" s="108"/>
      <c r="F219" s="108"/>
      <c r="G219" s="112"/>
      <c r="H219" s="91" t="str">
        <f>IF('③入力シート'!C195="","",'③入力シート'!C195)</f>
        <v/>
      </c>
      <c r="I219" s="105"/>
      <c r="J219" s="91" t="str">
        <f>IF('③入力シート'!F195="","",'③入力シート'!Q195)</f>
        <v/>
      </c>
      <c r="K219" s="101"/>
      <c r="L219" s="101"/>
      <c r="M219" s="105"/>
      <c r="N219" s="120" t="str">
        <f>IF('③入力シート'!H195="","",'③入力シート'!R195)</f>
        <v/>
      </c>
      <c r="O219" s="122"/>
      <c r="P219" s="124"/>
      <c r="Q219" s="120" t="str">
        <f>IF('③入力シート'!I195="","",'③入力シート'!S195)</f>
        <v/>
      </c>
      <c r="R219" s="122"/>
      <c r="S219" s="124"/>
      <c r="T219" s="91" t="str">
        <f>IF('③入力シート'!J195="","",'③入力シート'!J195)</f>
        <v/>
      </c>
      <c r="U219" s="101"/>
      <c r="V219" s="101"/>
      <c r="W219" s="105"/>
      <c r="X219" s="135" t="str">
        <f>IF('③入力シート'!K195="","",'③入力シート'!K195)</f>
        <v/>
      </c>
      <c r="Y219" s="137"/>
      <c r="Z219" s="137"/>
      <c r="AA219" s="137"/>
      <c r="AB219" s="139"/>
      <c r="AC219" s="91" t="str">
        <f>IF('③入力シート'!L195="","",'③入力シート'!L195)</f>
        <v/>
      </c>
      <c r="AD219" s="101"/>
      <c r="AE219" s="105"/>
    </row>
    <row r="220" spans="1:31" ht="21" customHeight="1">
      <c r="A220" s="91" t="str">
        <f>IF('③入力シート'!A196="","",'③入力シート'!A196)</f>
        <v/>
      </c>
      <c r="B220" s="101"/>
      <c r="C220" s="105"/>
      <c r="D220" s="106" t="str">
        <f>IF('③入力シート'!B196="","",'③入力シート'!B196)</f>
        <v/>
      </c>
      <c r="E220" s="108"/>
      <c r="F220" s="108"/>
      <c r="G220" s="112"/>
      <c r="H220" s="91" t="str">
        <f>IF('③入力シート'!C196="","",'③入力シート'!C196)</f>
        <v/>
      </c>
      <c r="I220" s="105"/>
      <c r="J220" s="91" t="str">
        <f>IF('③入力シート'!F196="","",'③入力シート'!Q196)</f>
        <v/>
      </c>
      <c r="K220" s="101"/>
      <c r="L220" s="101"/>
      <c r="M220" s="105"/>
      <c r="N220" s="120" t="str">
        <f>IF('③入力シート'!H196="","",'③入力シート'!R196)</f>
        <v/>
      </c>
      <c r="O220" s="122"/>
      <c r="P220" s="124"/>
      <c r="Q220" s="120" t="str">
        <f>IF('③入力シート'!I196="","",'③入力シート'!S196)</f>
        <v/>
      </c>
      <c r="R220" s="122"/>
      <c r="S220" s="124"/>
      <c r="T220" s="91" t="str">
        <f>IF('③入力シート'!J196="","",'③入力シート'!J196)</f>
        <v/>
      </c>
      <c r="U220" s="101"/>
      <c r="V220" s="101"/>
      <c r="W220" s="105"/>
      <c r="X220" s="135" t="str">
        <f>IF('③入力シート'!K196="","",'③入力シート'!K196)</f>
        <v/>
      </c>
      <c r="Y220" s="137"/>
      <c r="Z220" s="137"/>
      <c r="AA220" s="137"/>
      <c r="AB220" s="139"/>
      <c r="AC220" s="91" t="str">
        <f>IF('③入力シート'!L196="","",'③入力シート'!L196)</f>
        <v/>
      </c>
      <c r="AD220" s="101"/>
      <c r="AE220" s="105"/>
    </row>
    <row r="221" spans="1:31" ht="21" customHeight="1">
      <c r="A221" s="91" t="str">
        <f>IF('③入力シート'!A197="","",'③入力シート'!A197)</f>
        <v/>
      </c>
      <c r="B221" s="101"/>
      <c r="C221" s="105"/>
      <c r="D221" s="106" t="str">
        <f>IF('③入力シート'!B197="","",'③入力シート'!B197)</f>
        <v/>
      </c>
      <c r="E221" s="108"/>
      <c r="F221" s="108"/>
      <c r="G221" s="112"/>
      <c r="H221" s="91" t="str">
        <f>IF('③入力シート'!C197="","",'③入力シート'!C197)</f>
        <v/>
      </c>
      <c r="I221" s="105"/>
      <c r="J221" s="91" t="str">
        <f>IF('③入力シート'!F197="","",'③入力シート'!Q197)</f>
        <v/>
      </c>
      <c r="K221" s="101"/>
      <c r="L221" s="101"/>
      <c r="M221" s="105"/>
      <c r="N221" s="120" t="str">
        <f>IF('③入力シート'!H197="","",'③入力シート'!R197)</f>
        <v/>
      </c>
      <c r="O221" s="122"/>
      <c r="P221" s="124"/>
      <c r="Q221" s="120" t="str">
        <f>IF('③入力シート'!I197="","",'③入力シート'!S197)</f>
        <v/>
      </c>
      <c r="R221" s="122"/>
      <c r="S221" s="124"/>
      <c r="T221" s="91" t="str">
        <f>IF('③入力シート'!J197="","",'③入力シート'!J197)</f>
        <v/>
      </c>
      <c r="U221" s="101"/>
      <c r="V221" s="101"/>
      <c r="W221" s="105"/>
      <c r="X221" s="135" t="str">
        <f>IF('③入力シート'!K197="","",'③入力シート'!K197)</f>
        <v/>
      </c>
      <c r="Y221" s="137"/>
      <c r="Z221" s="137"/>
      <c r="AA221" s="137"/>
      <c r="AB221" s="139"/>
      <c r="AC221" s="91" t="str">
        <f>IF('③入力シート'!L197="","",'③入力シート'!L197)</f>
        <v/>
      </c>
      <c r="AD221" s="101"/>
      <c r="AE221" s="105"/>
    </row>
    <row r="222" spans="1:31" ht="21" customHeight="1">
      <c r="A222" s="91" t="str">
        <f>IF('③入力シート'!A198="","",'③入力シート'!A198)</f>
        <v/>
      </c>
      <c r="B222" s="101"/>
      <c r="C222" s="105"/>
      <c r="D222" s="106" t="str">
        <f>IF('③入力シート'!B198="","",'③入力シート'!B198)</f>
        <v/>
      </c>
      <c r="E222" s="108"/>
      <c r="F222" s="108"/>
      <c r="G222" s="112"/>
      <c r="H222" s="91" t="str">
        <f>IF('③入力シート'!C198="","",'③入力シート'!C198)</f>
        <v/>
      </c>
      <c r="I222" s="105"/>
      <c r="J222" s="91" t="str">
        <f>IF('③入力シート'!F198="","",'③入力シート'!Q198)</f>
        <v/>
      </c>
      <c r="K222" s="101"/>
      <c r="L222" s="101"/>
      <c r="M222" s="105"/>
      <c r="N222" s="120" t="str">
        <f>IF('③入力シート'!H198="","",'③入力シート'!R198)</f>
        <v/>
      </c>
      <c r="O222" s="122"/>
      <c r="P222" s="124"/>
      <c r="Q222" s="120" t="str">
        <f>IF('③入力シート'!I198="","",'③入力シート'!S198)</f>
        <v/>
      </c>
      <c r="R222" s="122"/>
      <c r="S222" s="124"/>
      <c r="T222" s="91" t="str">
        <f>IF('③入力シート'!J198="","",'③入力シート'!J198)</f>
        <v/>
      </c>
      <c r="U222" s="101"/>
      <c r="V222" s="101"/>
      <c r="W222" s="105"/>
      <c r="X222" s="135" t="str">
        <f>IF('③入力シート'!K198="","",'③入力シート'!K198)</f>
        <v/>
      </c>
      <c r="Y222" s="137"/>
      <c r="Z222" s="137"/>
      <c r="AA222" s="137"/>
      <c r="AB222" s="139"/>
      <c r="AC222" s="91" t="str">
        <f>IF('③入力シート'!L198="","",'③入力シート'!L198)</f>
        <v/>
      </c>
      <c r="AD222" s="101"/>
      <c r="AE222" s="105"/>
    </row>
    <row r="223" spans="1:31" ht="21" customHeight="1">
      <c r="A223" s="91" t="str">
        <f>IF('③入力シート'!A199="","",'③入力シート'!A199)</f>
        <v/>
      </c>
      <c r="B223" s="101"/>
      <c r="C223" s="105"/>
      <c r="D223" s="106" t="str">
        <f>IF('③入力シート'!B199="","",'③入力シート'!B199)</f>
        <v/>
      </c>
      <c r="E223" s="108"/>
      <c r="F223" s="108"/>
      <c r="G223" s="112"/>
      <c r="H223" s="91" t="str">
        <f>IF('③入力シート'!C199="","",'③入力シート'!C199)</f>
        <v/>
      </c>
      <c r="I223" s="105"/>
      <c r="J223" s="91" t="str">
        <f>IF('③入力シート'!F199="","",'③入力シート'!Q199)</f>
        <v/>
      </c>
      <c r="K223" s="101"/>
      <c r="L223" s="101"/>
      <c r="M223" s="105"/>
      <c r="N223" s="120" t="str">
        <f>IF('③入力シート'!H199="","",'③入力シート'!R199)</f>
        <v/>
      </c>
      <c r="O223" s="122"/>
      <c r="P223" s="124"/>
      <c r="Q223" s="120" t="str">
        <f>IF('③入力シート'!I199="","",'③入力シート'!S199)</f>
        <v/>
      </c>
      <c r="R223" s="122"/>
      <c r="S223" s="124"/>
      <c r="T223" s="91" t="str">
        <f>IF('③入力シート'!J199="","",'③入力シート'!J199)</f>
        <v/>
      </c>
      <c r="U223" s="101"/>
      <c r="V223" s="101"/>
      <c r="W223" s="105"/>
      <c r="X223" s="135" t="str">
        <f>IF('③入力シート'!K199="","",'③入力シート'!K199)</f>
        <v/>
      </c>
      <c r="Y223" s="137"/>
      <c r="Z223" s="137"/>
      <c r="AA223" s="137"/>
      <c r="AB223" s="139"/>
      <c r="AC223" s="91" t="str">
        <f>IF('③入力シート'!L199="","",'③入力シート'!L199)</f>
        <v/>
      </c>
      <c r="AD223" s="101"/>
      <c r="AE223" s="105"/>
    </row>
    <row r="224" spans="1:31" ht="21" customHeight="1">
      <c r="A224" s="91" t="str">
        <f>IF('③入力シート'!A200="","",'③入力シート'!A200)</f>
        <v/>
      </c>
      <c r="B224" s="101"/>
      <c r="C224" s="105"/>
      <c r="D224" s="106" t="str">
        <f>IF('③入力シート'!B200="","",'③入力シート'!B200)</f>
        <v/>
      </c>
      <c r="E224" s="108"/>
      <c r="F224" s="108"/>
      <c r="G224" s="112"/>
      <c r="H224" s="91" t="str">
        <f>IF('③入力シート'!C200="","",'③入力シート'!C200)</f>
        <v/>
      </c>
      <c r="I224" s="105"/>
      <c r="J224" s="91" t="str">
        <f>IF('③入力シート'!F200="","",'③入力シート'!Q200)</f>
        <v/>
      </c>
      <c r="K224" s="101"/>
      <c r="L224" s="101"/>
      <c r="M224" s="105"/>
      <c r="N224" s="120" t="str">
        <f>IF('③入力シート'!H200="","",'③入力シート'!R200)</f>
        <v/>
      </c>
      <c r="O224" s="122"/>
      <c r="P224" s="124"/>
      <c r="Q224" s="120" t="str">
        <f>IF('③入力シート'!I200="","",'③入力シート'!S200)</f>
        <v/>
      </c>
      <c r="R224" s="122"/>
      <c r="S224" s="124"/>
      <c r="T224" s="91" t="str">
        <f>IF('③入力シート'!J200="","",'③入力シート'!J200)</f>
        <v/>
      </c>
      <c r="U224" s="101"/>
      <c r="V224" s="101"/>
      <c r="W224" s="105"/>
      <c r="X224" s="135" t="str">
        <f>IF('③入力シート'!K200="","",'③入力シート'!K200)</f>
        <v/>
      </c>
      <c r="Y224" s="137"/>
      <c r="Z224" s="137"/>
      <c r="AA224" s="137"/>
      <c r="AB224" s="139"/>
      <c r="AC224" s="91" t="str">
        <f>IF('③入力シート'!L200="","",'③入力シート'!L200)</f>
        <v/>
      </c>
      <c r="AD224" s="101"/>
      <c r="AE224" s="105"/>
    </row>
    <row r="225" spans="1:31" ht="21" customHeight="1">
      <c r="A225" s="91" t="str">
        <f>IF('③入力シート'!A201="","",'③入力シート'!A201)</f>
        <v/>
      </c>
      <c r="B225" s="101"/>
      <c r="C225" s="105"/>
      <c r="D225" s="106" t="str">
        <f>IF('③入力シート'!B201="","",'③入力シート'!B201)</f>
        <v/>
      </c>
      <c r="E225" s="108"/>
      <c r="F225" s="108"/>
      <c r="G225" s="112"/>
      <c r="H225" s="91" t="str">
        <f>IF('③入力シート'!C201="","",'③入力シート'!C201)</f>
        <v/>
      </c>
      <c r="I225" s="105"/>
      <c r="J225" s="91" t="str">
        <f>IF('③入力シート'!F201="","",'③入力シート'!Q201)</f>
        <v/>
      </c>
      <c r="K225" s="101"/>
      <c r="L225" s="101"/>
      <c r="M225" s="105"/>
      <c r="N225" s="120" t="str">
        <f>IF('③入力シート'!H201="","",'③入力シート'!R201)</f>
        <v/>
      </c>
      <c r="O225" s="122"/>
      <c r="P225" s="124"/>
      <c r="Q225" s="120" t="str">
        <f>IF('③入力シート'!I201="","",'③入力シート'!S201)</f>
        <v/>
      </c>
      <c r="R225" s="122"/>
      <c r="S225" s="124"/>
      <c r="T225" s="91" t="str">
        <f>IF('③入力シート'!J201="","",'③入力シート'!J201)</f>
        <v/>
      </c>
      <c r="U225" s="101"/>
      <c r="V225" s="101"/>
      <c r="W225" s="105"/>
      <c r="X225" s="135" t="str">
        <f>IF('③入力シート'!K201="","",'③入力シート'!K201)</f>
        <v/>
      </c>
      <c r="Y225" s="137"/>
      <c r="Z225" s="137"/>
      <c r="AA225" s="137"/>
      <c r="AB225" s="139"/>
      <c r="AC225" s="91" t="str">
        <f>IF('③入力シート'!L201="","",'③入力シート'!L201)</f>
        <v/>
      </c>
      <c r="AD225" s="101"/>
      <c r="AE225" s="105"/>
    </row>
    <row r="226" spans="1:31" ht="21" customHeight="1">
      <c r="A226" s="91" t="str">
        <f>IF('③入力シート'!A202="","",'③入力シート'!A202)</f>
        <v/>
      </c>
      <c r="B226" s="101"/>
      <c r="C226" s="105"/>
      <c r="D226" s="106" t="str">
        <f>IF('③入力シート'!B202="","",'③入力シート'!B202)</f>
        <v/>
      </c>
      <c r="E226" s="108"/>
      <c r="F226" s="108"/>
      <c r="G226" s="112"/>
      <c r="H226" s="91" t="str">
        <f>IF('③入力シート'!C202="","",'③入力シート'!C202)</f>
        <v/>
      </c>
      <c r="I226" s="105"/>
      <c r="J226" s="91" t="str">
        <f>IF('③入力シート'!F202="","",'③入力シート'!Q202)</f>
        <v/>
      </c>
      <c r="K226" s="101"/>
      <c r="L226" s="101"/>
      <c r="M226" s="105"/>
      <c r="N226" s="120" t="str">
        <f>IF('③入力シート'!H202="","",'③入力シート'!R202)</f>
        <v/>
      </c>
      <c r="O226" s="122"/>
      <c r="P226" s="124"/>
      <c r="Q226" s="120" t="str">
        <f>IF('③入力シート'!I202="","",'③入力シート'!S202)</f>
        <v/>
      </c>
      <c r="R226" s="122"/>
      <c r="S226" s="124"/>
      <c r="T226" s="91" t="str">
        <f>IF('③入力シート'!J202="","",'③入力シート'!J202)</f>
        <v/>
      </c>
      <c r="U226" s="101"/>
      <c r="V226" s="101"/>
      <c r="W226" s="105"/>
      <c r="X226" s="135" t="str">
        <f>IF('③入力シート'!K202="","",'③入力シート'!K202)</f>
        <v/>
      </c>
      <c r="Y226" s="137"/>
      <c r="Z226" s="137"/>
      <c r="AA226" s="137"/>
      <c r="AB226" s="139"/>
      <c r="AC226" s="91" t="str">
        <f>IF('③入力シート'!L202="","",'③入力シート'!L202)</f>
        <v/>
      </c>
      <c r="AD226" s="101"/>
      <c r="AE226" s="105"/>
    </row>
    <row r="227" spans="1:31" ht="21" customHeight="1">
      <c r="A227" s="91" t="str">
        <f>IF('③入力シート'!A203="","",'③入力シート'!A203)</f>
        <v/>
      </c>
      <c r="B227" s="101"/>
      <c r="C227" s="105"/>
      <c r="D227" s="106" t="str">
        <f>IF('③入力シート'!B203="","",'③入力シート'!B203)</f>
        <v/>
      </c>
      <c r="E227" s="108"/>
      <c r="F227" s="108"/>
      <c r="G227" s="112"/>
      <c r="H227" s="91" t="str">
        <f>IF('③入力シート'!C203="","",'③入力シート'!C203)</f>
        <v/>
      </c>
      <c r="I227" s="105"/>
      <c r="J227" s="91" t="str">
        <f>IF('③入力シート'!F203="","",'③入力シート'!Q203)</f>
        <v/>
      </c>
      <c r="K227" s="101"/>
      <c r="L227" s="101"/>
      <c r="M227" s="105"/>
      <c r="N227" s="120" t="str">
        <f>IF('③入力シート'!H203="","",'③入力シート'!R203)</f>
        <v/>
      </c>
      <c r="O227" s="122"/>
      <c r="P227" s="124"/>
      <c r="Q227" s="120" t="str">
        <f>IF('③入力シート'!I203="","",'③入力シート'!S203)</f>
        <v/>
      </c>
      <c r="R227" s="122"/>
      <c r="S227" s="124"/>
      <c r="T227" s="91" t="str">
        <f>IF('③入力シート'!J203="","",'③入力シート'!J203)</f>
        <v/>
      </c>
      <c r="U227" s="101"/>
      <c r="V227" s="101"/>
      <c r="W227" s="105"/>
      <c r="X227" s="135" t="str">
        <f>IF('③入力シート'!K203="","",'③入力シート'!K203)</f>
        <v/>
      </c>
      <c r="Y227" s="137"/>
      <c r="Z227" s="137"/>
      <c r="AA227" s="137"/>
      <c r="AB227" s="139"/>
      <c r="AC227" s="91" t="str">
        <f>IF('③入力シート'!L203="","",'③入力シート'!L203)</f>
        <v/>
      </c>
      <c r="AD227" s="101"/>
      <c r="AE227" s="105"/>
    </row>
    <row r="228" spans="1:31" ht="21" customHeight="1">
      <c r="A228" s="91" t="str">
        <f>IF('③入力シート'!A204="","",'③入力シート'!A204)</f>
        <v/>
      </c>
      <c r="B228" s="101"/>
      <c r="C228" s="105"/>
      <c r="D228" s="106" t="str">
        <f>IF('③入力シート'!B204="","",'③入力シート'!B204)</f>
        <v/>
      </c>
      <c r="E228" s="108"/>
      <c r="F228" s="108"/>
      <c r="G228" s="112"/>
      <c r="H228" s="91" t="str">
        <f>IF('③入力シート'!C204="","",'③入力シート'!C204)</f>
        <v/>
      </c>
      <c r="I228" s="105"/>
      <c r="J228" s="91" t="str">
        <f>IF('③入力シート'!F204="","",'③入力シート'!Q204)</f>
        <v/>
      </c>
      <c r="K228" s="101"/>
      <c r="L228" s="101"/>
      <c r="M228" s="105"/>
      <c r="N228" s="120" t="str">
        <f>IF('③入力シート'!H204="","",'③入力シート'!R204)</f>
        <v/>
      </c>
      <c r="O228" s="122"/>
      <c r="P228" s="124"/>
      <c r="Q228" s="120" t="str">
        <f>IF('③入力シート'!I204="","",'③入力シート'!S204)</f>
        <v/>
      </c>
      <c r="R228" s="122"/>
      <c r="S228" s="124"/>
      <c r="T228" s="91" t="str">
        <f>IF('③入力シート'!J204="","",'③入力シート'!J204)</f>
        <v/>
      </c>
      <c r="U228" s="101"/>
      <c r="V228" s="101"/>
      <c r="W228" s="105"/>
      <c r="X228" s="135" t="str">
        <f>IF('③入力シート'!K204="","",'③入力シート'!K204)</f>
        <v/>
      </c>
      <c r="Y228" s="137"/>
      <c r="Z228" s="137"/>
      <c r="AA228" s="137"/>
      <c r="AB228" s="139"/>
      <c r="AC228" s="91" t="str">
        <f>IF('③入力シート'!L204="","",'③入力シート'!L204)</f>
        <v/>
      </c>
      <c r="AD228" s="101"/>
      <c r="AE228" s="105"/>
    </row>
    <row r="229" spans="1:31" ht="21" customHeight="1">
      <c r="A229" s="91" t="str">
        <f>IF('③入力シート'!A205="","",'③入力シート'!A205)</f>
        <v/>
      </c>
      <c r="B229" s="101"/>
      <c r="C229" s="105"/>
      <c r="D229" s="106" t="str">
        <f>IF('③入力シート'!B205="","",'③入力シート'!B205)</f>
        <v/>
      </c>
      <c r="E229" s="108"/>
      <c r="F229" s="108"/>
      <c r="G229" s="112"/>
      <c r="H229" s="91" t="str">
        <f>IF('③入力シート'!C205="","",'③入力シート'!C205)</f>
        <v/>
      </c>
      <c r="I229" s="105"/>
      <c r="J229" s="91" t="str">
        <f>IF('③入力シート'!F205="","",'③入力シート'!Q205)</f>
        <v/>
      </c>
      <c r="K229" s="101"/>
      <c r="L229" s="101"/>
      <c r="M229" s="105"/>
      <c r="N229" s="120" t="str">
        <f>IF('③入力シート'!H205="","",'③入力シート'!R205)</f>
        <v/>
      </c>
      <c r="O229" s="122"/>
      <c r="P229" s="124"/>
      <c r="Q229" s="120" t="str">
        <f>IF('③入力シート'!I205="","",'③入力シート'!S205)</f>
        <v/>
      </c>
      <c r="R229" s="122"/>
      <c r="S229" s="124"/>
      <c r="T229" s="91" t="str">
        <f>IF('③入力シート'!J205="","",'③入力シート'!J205)</f>
        <v/>
      </c>
      <c r="U229" s="101"/>
      <c r="V229" s="101"/>
      <c r="W229" s="105"/>
      <c r="X229" s="135" t="str">
        <f>IF('③入力シート'!K205="","",'③入力シート'!K205)</f>
        <v/>
      </c>
      <c r="Y229" s="137"/>
      <c r="Z229" s="137"/>
      <c r="AA229" s="137"/>
      <c r="AB229" s="139"/>
      <c r="AC229" s="91" t="str">
        <f>IF('③入力シート'!L205="","",'③入力シート'!L205)</f>
        <v/>
      </c>
      <c r="AD229" s="101"/>
      <c r="AE229" s="105"/>
    </row>
    <row r="230" spans="1:31" ht="21" customHeight="1">
      <c r="A230" s="91" t="str">
        <f>IF('③入力シート'!A206="","",'③入力シート'!A206)</f>
        <v/>
      </c>
      <c r="B230" s="101"/>
      <c r="C230" s="105"/>
      <c r="D230" s="106" t="str">
        <f>IF('③入力シート'!B206="","",'③入力シート'!B206)</f>
        <v/>
      </c>
      <c r="E230" s="108"/>
      <c r="F230" s="108"/>
      <c r="G230" s="112"/>
      <c r="H230" s="91" t="str">
        <f>IF('③入力シート'!C206="","",'③入力シート'!C206)</f>
        <v/>
      </c>
      <c r="I230" s="105"/>
      <c r="J230" s="91" t="str">
        <f>IF('③入力シート'!F206="","",'③入力シート'!Q206)</f>
        <v/>
      </c>
      <c r="K230" s="101"/>
      <c r="L230" s="101"/>
      <c r="M230" s="105"/>
      <c r="N230" s="120" t="str">
        <f>IF('③入力シート'!H206="","",'③入力シート'!R206)</f>
        <v/>
      </c>
      <c r="O230" s="122"/>
      <c r="P230" s="124"/>
      <c r="Q230" s="120" t="str">
        <f>IF('③入力シート'!I206="","",'③入力シート'!S206)</f>
        <v/>
      </c>
      <c r="R230" s="122"/>
      <c r="S230" s="124"/>
      <c r="T230" s="91" t="str">
        <f>IF('③入力シート'!J206="","",'③入力シート'!J206)</f>
        <v/>
      </c>
      <c r="U230" s="101"/>
      <c r="V230" s="101"/>
      <c r="W230" s="105"/>
      <c r="X230" s="135" t="str">
        <f>IF('③入力シート'!K206="","",'③入力シート'!K206)</f>
        <v/>
      </c>
      <c r="Y230" s="137"/>
      <c r="Z230" s="137"/>
      <c r="AA230" s="137"/>
      <c r="AB230" s="139"/>
      <c r="AC230" s="91" t="str">
        <f>IF('③入力シート'!L206="","",'③入力シート'!L206)</f>
        <v/>
      </c>
      <c r="AD230" s="101"/>
      <c r="AE230" s="105"/>
    </row>
    <row r="231" spans="1:31" ht="21" customHeight="1">
      <c r="A231" s="91" t="str">
        <f>IF('③入力シート'!A207="","",'③入力シート'!A207)</f>
        <v/>
      </c>
      <c r="B231" s="101"/>
      <c r="C231" s="105"/>
      <c r="D231" s="106" t="str">
        <f>IF('③入力シート'!B207="","",'③入力シート'!B207)</f>
        <v/>
      </c>
      <c r="E231" s="108"/>
      <c r="F231" s="108"/>
      <c r="G231" s="112"/>
      <c r="H231" s="91" t="str">
        <f>IF('③入力シート'!C207="","",'③入力シート'!C207)</f>
        <v/>
      </c>
      <c r="I231" s="105"/>
      <c r="J231" s="91" t="str">
        <f>IF('③入力シート'!F207="","",'③入力シート'!Q207)</f>
        <v/>
      </c>
      <c r="K231" s="101"/>
      <c r="L231" s="101"/>
      <c r="M231" s="105"/>
      <c r="N231" s="120" t="str">
        <f>IF('③入力シート'!H207="","",'③入力シート'!R207)</f>
        <v/>
      </c>
      <c r="O231" s="122"/>
      <c r="P231" s="124"/>
      <c r="Q231" s="120" t="str">
        <f>IF('③入力シート'!I207="","",'③入力シート'!S207)</f>
        <v/>
      </c>
      <c r="R231" s="122"/>
      <c r="S231" s="124"/>
      <c r="T231" s="91" t="str">
        <f>IF('③入力シート'!J207="","",'③入力シート'!J207)</f>
        <v/>
      </c>
      <c r="U231" s="101"/>
      <c r="V231" s="101"/>
      <c r="W231" s="105"/>
      <c r="X231" s="135" t="str">
        <f>IF('③入力シート'!K207="","",'③入力シート'!K207)</f>
        <v/>
      </c>
      <c r="Y231" s="137"/>
      <c r="Z231" s="137"/>
      <c r="AA231" s="137"/>
      <c r="AB231" s="139"/>
      <c r="AC231" s="91" t="str">
        <f>IF('③入力シート'!L207="","",'③入力シート'!L207)</f>
        <v/>
      </c>
      <c r="AD231" s="101"/>
      <c r="AE231" s="105"/>
    </row>
    <row r="232" spans="1:31" ht="21" customHeight="1">
      <c r="A232" s="91" t="str">
        <f>IF('③入力シート'!A208="","",'③入力シート'!A208)</f>
        <v/>
      </c>
      <c r="B232" s="101"/>
      <c r="C232" s="105"/>
      <c r="D232" s="106" t="str">
        <f>IF('③入力シート'!B208="","",'③入力シート'!B208)</f>
        <v/>
      </c>
      <c r="E232" s="108"/>
      <c r="F232" s="108"/>
      <c r="G232" s="112"/>
      <c r="H232" s="91" t="str">
        <f>IF('③入力シート'!C208="","",'③入力シート'!C208)</f>
        <v/>
      </c>
      <c r="I232" s="105"/>
      <c r="J232" s="91" t="str">
        <f>IF('③入力シート'!F208="","",'③入力シート'!Q208)</f>
        <v/>
      </c>
      <c r="K232" s="101"/>
      <c r="L232" s="101"/>
      <c r="M232" s="105"/>
      <c r="N232" s="120" t="str">
        <f>IF('③入力シート'!H208="","",'③入力シート'!R208)</f>
        <v/>
      </c>
      <c r="O232" s="122"/>
      <c r="P232" s="124"/>
      <c r="Q232" s="120" t="str">
        <f>IF('③入力シート'!I208="","",'③入力シート'!S208)</f>
        <v/>
      </c>
      <c r="R232" s="122"/>
      <c r="S232" s="124"/>
      <c r="T232" s="91" t="str">
        <f>IF('③入力シート'!J208="","",'③入力シート'!J208)</f>
        <v/>
      </c>
      <c r="U232" s="101"/>
      <c r="V232" s="101"/>
      <c r="W232" s="105"/>
      <c r="X232" s="135" t="str">
        <f>IF('③入力シート'!K208="","",'③入力シート'!K208)</f>
        <v/>
      </c>
      <c r="Y232" s="137"/>
      <c r="Z232" s="137"/>
      <c r="AA232" s="137"/>
      <c r="AB232" s="139"/>
      <c r="AC232" s="91" t="str">
        <f>IF('③入力シート'!L208="","",'③入力シート'!L208)</f>
        <v/>
      </c>
      <c r="AD232" s="101"/>
      <c r="AE232" s="105"/>
    </row>
    <row r="233" spans="1:31" ht="21" customHeight="1">
      <c r="A233" s="91" t="str">
        <f>IF('③入力シート'!A209="","",'③入力シート'!A209)</f>
        <v/>
      </c>
      <c r="B233" s="101"/>
      <c r="C233" s="105"/>
      <c r="D233" s="106" t="str">
        <f>IF('③入力シート'!B209="","",'③入力シート'!B209)</f>
        <v/>
      </c>
      <c r="E233" s="108"/>
      <c r="F233" s="108"/>
      <c r="G233" s="112"/>
      <c r="H233" s="91" t="str">
        <f>IF('③入力シート'!C209="","",'③入力シート'!C209)</f>
        <v/>
      </c>
      <c r="I233" s="105"/>
      <c r="J233" s="91" t="str">
        <f>IF('③入力シート'!F209="","",'③入力シート'!Q209)</f>
        <v/>
      </c>
      <c r="K233" s="101"/>
      <c r="L233" s="101"/>
      <c r="M233" s="105"/>
      <c r="N233" s="120" t="str">
        <f>IF('③入力シート'!H209="","",'③入力シート'!R209)</f>
        <v/>
      </c>
      <c r="O233" s="122"/>
      <c r="P233" s="124"/>
      <c r="Q233" s="120" t="str">
        <f>IF('③入力シート'!I209="","",'③入力シート'!S209)</f>
        <v/>
      </c>
      <c r="R233" s="122"/>
      <c r="S233" s="124"/>
      <c r="T233" s="91" t="str">
        <f>IF('③入力シート'!J209="","",'③入力シート'!J209)</f>
        <v/>
      </c>
      <c r="U233" s="101"/>
      <c r="V233" s="101"/>
      <c r="W233" s="105"/>
      <c r="X233" s="135" t="str">
        <f>IF('③入力シート'!K209="","",'③入力シート'!K209)</f>
        <v/>
      </c>
      <c r="Y233" s="137"/>
      <c r="Z233" s="137"/>
      <c r="AA233" s="137"/>
      <c r="AB233" s="139"/>
      <c r="AC233" s="91" t="str">
        <f>IF('③入力シート'!L209="","",'③入力シート'!L209)</f>
        <v/>
      </c>
      <c r="AD233" s="101"/>
      <c r="AE233" s="105"/>
    </row>
    <row r="234" spans="1:31" ht="21" customHeight="1">
      <c r="A234" s="91" t="str">
        <f>IF('③入力シート'!A210="","",'③入力シート'!A210)</f>
        <v/>
      </c>
      <c r="B234" s="101"/>
      <c r="C234" s="105"/>
      <c r="D234" s="106" t="str">
        <f>IF('③入力シート'!B210="","",'③入力シート'!B210)</f>
        <v/>
      </c>
      <c r="E234" s="108"/>
      <c r="F234" s="108"/>
      <c r="G234" s="112"/>
      <c r="H234" s="91" t="str">
        <f>IF('③入力シート'!C210="","",'③入力シート'!C210)</f>
        <v/>
      </c>
      <c r="I234" s="105"/>
      <c r="J234" s="91" t="str">
        <f>IF('③入力シート'!F210="","",'③入力シート'!Q210)</f>
        <v/>
      </c>
      <c r="K234" s="101"/>
      <c r="L234" s="101"/>
      <c r="M234" s="105"/>
      <c r="N234" s="120" t="str">
        <f>IF('③入力シート'!H210="","",'③入力シート'!R210)</f>
        <v/>
      </c>
      <c r="O234" s="122"/>
      <c r="P234" s="124"/>
      <c r="Q234" s="120" t="str">
        <f>IF('③入力シート'!I210="","",'③入力シート'!S210)</f>
        <v/>
      </c>
      <c r="R234" s="122"/>
      <c r="S234" s="124"/>
      <c r="T234" s="91" t="str">
        <f>IF('③入力シート'!J210="","",'③入力シート'!J210)</f>
        <v/>
      </c>
      <c r="U234" s="101"/>
      <c r="V234" s="101"/>
      <c r="W234" s="105"/>
      <c r="X234" s="135" t="str">
        <f>IF('③入力シート'!K210="","",'③入力シート'!K210)</f>
        <v/>
      </c>
      <c r="Y234" s="137"/>
      <c r="Z234" s="137"/>
      <c r="AA234" s="137"/>
      <c r="AB234" s="139"/>
      <c r="AC234" s="91" t="str">
        <f>IF('③入力シート'!L210="","",'③入力シート'!L210)</f>
        <v/>
      </c>
      <c r="AD234" s="101"/>
      <c r="AE234" s="105"/>
    </row>
    <row r="235" spans="1:31" ht="21" customHeight="1">
      <c r="A235" s="91" t="str">
        <f>IF('③入力シート'!A211="","",'③入力シート'!A211)</f>
        <v/>
      </c>
      <c r="B235" s="101"/>
      <c r="C235" s="105"/>
      <c r="D235" s="106" t="str">
        <f>IF('③入力シート'!B211="","",'③入力シート'!B211)</f>
        <v/>
      </c>
      <c r="E235" s="108"/>
      <c r="F235" s="108"/>
      <c r="G235" s="112"/>
      <c r="H235" s="91" t="str">
        <f>IF('③入力シート'!C211="","",'③入力シート'!C211)</f>
        <v/>
      </c>
      <c r="I235" s="105"/>
      <c r="J235" s="91" t="str">
        <f>IF('③入力シート'!F211="","",'③入力シート'!Q211)</f>
        <v/>
      </c>
      <c r="K235" s="101"/>
      <c r="L235" s="101"/>
      <c r="M235" s="105"/>
      <c r="N235" s="120" t="str">
        <f>IF('③入力シート'!H211="","",'③入力シート'!R211)</f>
        <v/>
      </c>
      <c r="O235" s="122"/>
      <c r="P235" s="124"/>
      <c r="Q235" s="120" t="str">
        <f>IF('③入力シート'!I211="","",'③入力シート'!S211)</f>
        <v/>
      </c>
      <c r="R235" s="122"/>
      <c r="S235" s="124"/>
      <c r="T235" s="91" t="str">
        <f>IF('③入力シート'!J211="","",'③入力シート'!J211)</f>
        <v/>
      </c>
      <c r="U235" s="101"/>
      <c r="V235" s="101"/>
      <c r="W235" s="105"/>
      <c r="X235" s="135" t="str">
        <f>IF('③入力シート'!K211="","",'③入力シート'!K211)</f>
        <v/>
      </c>
      <c r="Y235" s="137"/>
      <c r="Z235" s="137"/>
      <c r="AA235" s="137"/>
      <c r="AB235" s="139"/>
      <c r="AC235" s="91" t="str">
        <f>IF('③入力シート'!L211="","",'③入力シート'!L211)</f>
        <v/>
      </c>
      <c r="AD235" s="101"/>
      <c r="AE235" s="105"/>
    </row>
    <row r="236" spans="1:31" ht="21" customHeight="1">
      <c r="A236" s="91" t="str">
        <f>IF('③入力シート'!A212="","",'③入力シート'!A212)</f>
        <v/>
      </c>
      <c r="B236" s="101"/>
      <c r="C236" s="105"/>
      <c r="D236" s="106" t="str">
        <f>IF('③入力シート'!B212="","",'③入力シート'!B212)</f>
        <v/>
      </c>
      <c r="E236" s="108"/>
      <c r="F236" s="108"/>
      <c r="G236" s="112"/>
      <c r="H236" s="91" t="str">
        <f>IF('③入力シート'!C212="","",'③入力シート'!C212)</f>
        <v/>
      </c>
      <c r="I236" s="105"/>
      <c r="J236" s="91" t="str">
        <f>IF('③入力シート'!F212="","",'③入力シート'!Q212)</f>
        <v/>
      </c>
      <c r="K236" s="101"/>
      <c r="L236" s="101"/>
      <c r="M236" s="105"/>
      <c r="N236" s="120" t="str">
        <f>IF('③入力シート'!H212="","",'③入力シート'!R212)</f>
        <v/>
      </c>
      <c r="O236" s="122"/>
      <c r="P236" s="124"/>
      <c r="Q236" s="120" t="str">
        <f>IF('③入力シート'!I212="","",'③入力シート'!S212)</f>
        <v/>
      </c>
      <c r="R236" s="122"/>
      <c r="S236" s="124"/>
      <c r="T236" s="91" t="str">
        <f>IF('③入力シート'!J212="","",'③入力シート'!J212)</f>
        <v/>
      </c>
      <c r="U236" s="101"/>
      <c r="V236" s="101"/>
      <c r="W236" s="105"/>
      <c r="X236" s="135" t="str">
        <f>IF('③入力シート'!K212="","",'③入力シート'!K212)</f>
        <v/>
      </c>
      <c r="Y236" s="137"/>
      <c r="Z236" s="137"/>
      <c r="AA236" s="137"/>
      <c r="AB236" s="139"/>
      <c r="AC236" s="91" t="str">
        <f>IF('③入力シート'!L212="","",'③入力シート'!L212)</f>
        <v/>
      </c>
      <c r="AD236" s="101"/>
      <c r="AE236" s="105"/>
    </row>
    <row r="237" spans="1:31" ht="21" customHeight="1">
      <c r="A237" s="91" t="str">
        <f>IF('③入力シート'!A213="","",'③入力シート'!A213)</f>
        <v/>
      </c>
      <c r="B237" s="101"/>
      <c r="C237" s="105"/>
      <c r="D237" s="106" t="str">
        <f>IF('③入力シート'!B213="","",'③入力シート'!B213)</f>
        <v/>
      </c>
      <c r="E237" s="108"/>
      <c r="F237" s="108"/>
      <c r="G237" s="112"/>
      <c r="H237" s="91" t="str">
        <f>IF('③入力シート'!C213="","",'③入力シート'!C213)</f>
        <v/>
      </c>
      <c r="I237" s="105"/>
      <c r="J237" s="91" t="str">
        <f>IF('③入力シート'!F213="","",'③入力シート'!Q213)</f>
        <v/>
      </c>
      <c r="K237" s="101"/>
      <c r="L237" s="101"/>
      <c r="M237" s="105"/>
      <c r="N237" s="120" t="str">
        <f>IF('③入力シート'!H213="","",'③入力シート'!R213)</f>
        <v/>
      </c>
      <c r="O237" s="122"/>
      <c r="P237" s="124"/>
      <c r="Q237" s="120" t="str">
        <f>IF('③入力シート'!I213="","",'③入力シート'!S213)</f>
        <v/>
      </c>
      <c r="R237" s="122"/>
      <c r="S237" s="124"/>
      <c r="T237" s="91" t="str">
        <f>IF('③入力シート'!J213="","",'③入力シート'!J213)</f>
        <v/>
      </c>
      <c r="U237" s="101"/>
      <c r="V237" s="101"/>
      <c r="W237" s="105"/>
      <c r="X237" s="135" t="str">
        <f>IF('③入力シート'!K213="","",'③入力シート'!K213)</f>
        <v/>
      </c>
      <c r="Y237" s="137"/>
      <c r="Z237" s="137"/>
      <c r="AA237" s="137"/>
      <c r="AB237" s="139"/>
      <c r="AC237" s="91" t="str">
        <f>IF('③入力シート'!L213="","",'③入力シート'!L213)</f>
        <v/>
      </c>
      <c r="AD237" s="101"/>
      <c r="AE237" s="105"/>
    </row>
    <row r="238" spans="1:31" ht="21" customHeight="1">
      <c r="A238" s="91" t="str">
        <f>IF('③入力シート'!A214="","",'③入力シート'!A214)</f>
        <v/>
      </c>
      <c r="B238" s="101"/>
      <c r="C238" s="105"/>
      <c r="D238" s="106" t="str">
        <f>IF('③入力シート'!B214="","",'③入力シート'!B214)</f>
        <v/>
      </c>
      <c r="E238" s="108"/>
      <c r="F238" s="108"/>
      <c r="G238" s="112"/>
      <c r="H238" s="91" t="str">
        <f>IF('③入力シート'!C214="","",'③入力シート'!C214)</f>
        <v/>
      </c>
      <c r="I238" s="105"/>
      <c r="J238" s="91" t="str">
        <f>IF('③入力シート'!F214="","",'③入力シート'!Q214)</f>
        <v/>
      </c>
      <c r="K238" s="101"/>
      <c r="L238" s="101"/>
      <c r="M238" s="105"/>
      <c r="N238" s="120" t="str">
        <f>IF('③入力シート'!H214="","",'③入力シート'!R214)</f>
        <v/>
      </c>
      <c r="O238" s="122"/>
      <c r="P238" s="124"/>
      <c r="Q238" s="120" t="str">
        <f>IF('③入力シート'!I214="","",'③入力シート'!S214)</f>
        <v/>
      </c>
      <c r="R238" s="122"/>
      <c r="S238" s="124"/>
      <c r="T238" s="91" t="str">
        <f>IF('③入力シート'!J214="","",'③入力シート'!J214)</f>
        <v/>
      </c>
      <c r="U238" s="101"/>
      <c r="V238" s="101"/>
      <c r="W238" s="105"/>
      <c r="X238" s="135" t="str">
        <f>IF('③入力シート'!K214="","",'③入力シート'!K214)</f>
        <v/>
      </c>
      <c r="Y238" s="137"/>
      <c r="Z238" s="137"/>
      <c r="AA238" s="137"/>
      <c r="AB238" s="139"/>
      <c r="AC238" s="91" t="str">
        <f>IF('③入力シート'!L214="","",'③入力シート'!L214)</f>
        <v/>
      </c>
      <c r="AD238" s="101"/>
      <c r="AE238" s="105"/>
    </row>
    <row r="239" spans="1:31" ht="21" customHeight="1">
      <c r="A239" s="91" t="str">
        <f>IF('③入力シート'!A215="","",'③入力シート'!A215)</f>
        <v/>
      </c>
      <c r="B239" s="101"/>
      <c r="C239" s="105"/>
      <c r="D239" s="106" t="str">
        <f>IF('③入力シート'!B215="","",'③入力シート'!B215)</f>
        <v/>
      </c>
      <c r="E239" s="108"/>
      <c r="F239" s="108"/>
      <c r="G239" s="112"/>
      <c r="H239" s="91" t="str">
        <f>IF('③入力シート'!C215="","",'③入力シート'!C215)</f>
        <v/>
      </c>
      <c r="I239" s="105"/>
      <c r="J239" s="91" t="str">
        <f>IF('③入力シート'!F215="","",'③入力シート'!Q215)</f>
        <v/>
      </c>
      <c r="K239" s="101"/>
      <c r="L239" s="101"/>
      <c r="M239" s="105"/>
      <c r="N239" s="120" t="str">
        <f>IF('③入力シート'!H215="","",'③入力シート'!R215)</f>
        <v/>
      </c>
      <c r="O239" s="122"/>
      <c r="P239" s="124"/>
      <c r="Q239" s="120" t="str">
        <f>IF('③入力シート'!I215="","",'③入力シート'!S215)</f>
        <v/>
      </c>
      <c r="R239" s="122"/>
      <c r="S239" s="124"/>
      <c r="T239" s="91" t="str">
        <f>IF('③入力シート'!J215="","",'③入力シート'!J215)</f>
        <v/>
      </c>
      <c r="U239" s="101"/>
      <c r="V239" s="101"/>
      <c r="W239" s="105"/>
      <c r="X239" s="135" t="str">
        <f>IF('③入力シート'!K215="","",'③入力シート'!K215)</f>
        <v/>
      </c>
      <c r="Y239" s="137"/>
      <c r="Z239" s="137"/>
      <c r="AA239" s="137"/>
      <c r="AB239" s="139"/>
      <c r="AC239" s="91" t="str">
        <f>IF('③入力シート'!L215="","",'③入力シート'!L215)</f>
        <v/>
      </c>
      <c r="AD239" s="101"/>
      <c r="AE239" s="105"/>
    </row>
    <row r="240" spans="1:31" ht="21" customHeight="1">
      <c r="A240" s="91" t="str">
        <f>IF('③入力シート'!A216="","",'③入力シート'!A216)</f>
        <v/>
      </c>
      <c r="B240" s="101"/>
      <c r="C240" s="105"/>
      <c r="D240" s="106" t="str">
        <f>IF('③入力シート'!B216="","",'③入力シート'!B216)</f>
        <v/>
      </c>
      <c r="E240" s="108"/>
      <c r="F240" s="108"/>
      <c r="G240" s="112"/>
      <c r="H240" s="91" t="str">
        <f>IF('③入力シート'!C216="","",'③入力シート'!C216)</f>
        <v/>
      </c>
      <c r="I240" s="105"/>
      <c r="J240" s="91" t="str">
        <f>IF('③入力シート'!F216="","",'③入力シート'!Q216)</f>
        <v/>
      </c>
      <c r="K240" s="101"/>
      <c r="L240" s="101"/>
      <c r="M240" s="105"/>
      <c r="N240" s="120" t="str">
        <f>IF('③入力シート'!H216="","",'③入力シート'!R216)</f>
        <v/>
      </c>
      <c r="O240" s="122"/>
      <c r="P240" s="124"/>
      <c r="Q240" s="120" t="str">
        <f>IF('③入力シート'!I216="","",'③入力シート'!S216)</f>
        <v/>
      </c>
      <c r="R240" s="122"/>
      <c r="S240" s="124"/>
      <c r="T240" s="91" t="str">
        <f>IF('③入力シート'!J216="","",'③入力シート'!J216)</f>
        <v/>
      </c>
      <c r="U240" s="101"/>
      <c r="V240" s="101"/>
      <c r="W240" s="105"/>
      <c r="X240" s="135" t="str">
        <f>IF('③入力シート'!K216="","",'③入力シート'!K216)</f>
        <v/>
      </c>
      <c r="Y240" s="137"/>
      <c r="Z240" s="137"/>
      <c r="AA240" s="137"/>
      <c r="AB240" s="139"/>
      <c r="AC240" s="91" t="str">
        <f>IF('③入力シート'!L216="","",'③入力シート'!L216)</f>
        <v/>
      </c>
      <c r="AD240" s="101"/>
      <c r="AE240" s="105"/>
    </row>
    <row r="241" spans="1:31" ht="21" customHeight="1">
      <c r="A241" s="91" t="str">
        <f>IF('③入力シート'!A217="","",'③入力シート'!A217)</f>
        <v/>
      </c>
      <c r="B241" s="101"/>
      <c r="C241" s="105"/>
      <c r="D241" s="106" t="str">
        <f>IF('③入力シート'!B217="","",'③入力シート'!B217)</f>
        <v/>
      </c>
      <c r="E241" s="108"/>
      <c r="F241" s="108"/>
      <c r="G241" s="112"/>
      <c r="H241" s="91" t="str">
        <f>IF('③入力シート'!C217="","",'③入力シート'!C217)</f>
        <v/>
      </c>
      <c r="I241" s="105"/>
      <c r="J241" s="91" t="str">
        <f>IF('③入力シート'!F217="","",'③入力シート'!Q217)</f>
        <v/>
      </c>
      <c r="K241" s="101"/>
      <c r="L241" s="101"/>
      <c r="M241" s="105"/>
      <c r="N241" s="120" t="str">
        <f>IF('③入力シート'!H217="","",'③入力シート'!R217)</f>
        <v/>
      </c>
      <c r="O241" s="122"/>
      <c r="P241" s="124"/>
      <c r="Q241" s="120" t="str">
        <f>IF('③入力シート'!I217="","",'③入力シート'!S217)</f>
        <v/>
      </c>
      <c r="R241" s="122"/>
      <c r="S241" s="124"/>
      <c r="T241" s="91" t="str">
        <f>IF('③入力シート'!J217="","",'③入力シート'!J217)</f>
        <v/>
      </c>
      <c r="U241" s="101"/>
      <c r="V241" s="101"/>
      <c r="W241" s="105"/>
      <c r="X241" s="135" t="str">
        <f>IF('③入力シート'!K217="","",'③入力シート'!K217)</f>
        <v/>
      </c>
      <c r="Y241" s="137"/>
      <c r="Z241" s="137"/>
      <c r="AA241" s="137"/>
      <c r="AB241" s="139"/>
      <c r="AC241" s="91" t="str">
        <f>IF('③入力シート'!L217="","",'③入力シート'!L217)</f>
        <v/>
      </c>
      <c r="AD241" s="101"/>
      <c r="AE241" s="105"/>
    </row>
    <row r="242" spans="1:31" ht="21" customHeight="1">
      <c r="A242" s="91" t="str">
        <f>IF('③入力シート'!A218="","",'③入力シート'!A218)</f>
        <v/>
      </c>
      <c r="B242" s="101"/>
      <c r="C242" s="105"/>
      <c r="D242" s="106" t="str">
        <f>IF('③入力シート'!B218="","",'③入力シート'!B218)</f>
        <v/>
      </c>
      <c r="E242" s="108"/>
      <c r="F242" s="108"/>
      <c r="G242" s="112"/>
      <c r="H242" s="91" t="str">
        <f>IF('③入力シート'!C218="","",'③入力シート'!C218)</f>
        <v/>
      </c>
      <c r="I242" s="105"/>
      <c r="J242" s="91" t="str">
        <f>IF('③入力シート'!F218="","",'③入力シート'!Q218)</f>
        <v/>
      </c>
      <c r="K242" s="101"/>
      <c r="L242" s="101"/>
      <c r="M242" s="105"/>
      <c r="N242" s="120" t="str">
        <f>IF('③入力シート'!H218="","",'③入力シート'!R218)</f>
        <v/>
      </c>
      <c r="O242" s="122"/>
      <c r="P242" s="124"/>
      <c r="Q242" s="120" t="str">
        <f>IF('③入力シート'!I218="","",'③入力シート'!S218)</f>
        <v/>
      </c>
      <c r="R242" s="122"/>
      <c r="S242" s="124"/>
      <c r="T242" s="91" t="str">
        <f>IF('③入力シート'!J218="","",'③入力シート'!J218)</f>
        <v/>
      </c>
      <c r="U242" s="101"/>
      <c r="V242" s="101"/>
      <c r="W242" s="105"/>
      <c r="X242" s="135" t="str">
        <f>IF('③入力シート'!K218="","",'③入力シート'!K218)</f>
        <v/>
      </c>
      <c r="Y242" s="137"/>
      <c r="Z242" s="137"/>
      <c r="AA242" s="137"/>
      <c r="AB242" s="139"/>
      <c r="AC242" s="91" t="str">
        <f>IF('③入力シート'!L218="","",'③入力シート'!L218)</f>
        <v/>
      </c>
      <c r="AD242" s="101"/>
      <c r="AE242" s="105"/>
    </row>
    <row r="243" spans="1:31" ht="21" customHeight="1">
      <c r="A243" s="91" t="str">
        <f>IF('③入力シート'!A219="","",'③入力シート'!A219)</f>
        <v/>
      </c>
      <c r="B243" s="101"/>
      <c r="C243" s="105"/>
      <c r="D243" s="106" t="str">
        <f>IF('③入力シート'!B219="","",'③入力シート'!B219)</f>
        <v/>
      </c>
      <c r="E243" s="108"/>
      <c r="F243" s="108"/>
      <c r="G243" s="112"/>
      <c r="H243" s="91" t="str">
        <f>IF('③入力シート'!C219="","",'③入力シート'!C219)</f>
        <v/>
      </c>
      <c r="I243" s="105"/>
      <c r="J243" s="91" t="str">
        <f>IF('③入力シート'!F219="","",'③入力シート'!Q219)</f>
        <v/>
      </c>
      <c r="K243" s="101"/>
      <c r="L243" s="101"/>
      <c r="M243" s="105"/>
      <c r="N243" s="120" t="str">
        <f>IF('③入力シート'!H219="","",'③入力シート'!R219)</f>
        <v/>
      </c>
      <c r="O243" s="122"/>
      <c r="P243" s="124"/>
      <c r="Q243" s="120" t="str">
        <f>IF('③入力シート'!I219="","",'③入力シート'!S219)</f>
        <v/>
      </c>
      <c r="R243" s="122"/>
      <c r="S243" s="124"/>
      <c r="T243" s="91" t="str">
        <f>IF('③入力シート'!J219="","",'③入力シート'!J219)</f>
        <v/>
      </c>
      <c r="U243" s="101"/>
      <c r="V243" s="101"/>
      <c r="W243" s="105"/>
      <c r="X243" s="135" t="str">
        <f>IF('③入力シート'!K219="","",'③入力シート'!K219)</f>
        <v/>
      </c>
      <c r="Y243" s="137"/>
      <c r="Z243" s="137"/>
      <c r="AA243" s="137"/>
      <c r="AB243" s="139"/>
      <c r="AC243" s="91" t="str">
        <f>IF('③入力シート'!L219="","",'③入力シート'!L219)</f>
        <v/>
      </c>
      <c r="AD243" s="101"/>
      <c r="AE243" s="105"/>
    </row>
    <row r="244" spans="1:31" ht="21" customHeight="1">
      <c r="A244" s="91" t="str">
        <f>IF('③入力シート'!A220="","",'③入力シート'!A220)</f>
        <v/>
      </c>
      <c r="B244" s="101"/>
      <c r="C244" s="105"/>
      <c r="D244" s="106" t="str">
        <f>IF('③入力シート'!B220="","",'③入力シート'!B220)</f>
        <v/>
      </c>
      <c r="E244" s="108"/>
      <c r="F244" s="108"/>
      <c r="G244" s="112"/>
      <c r="H244" s="91" t="str">
        <f>IF('③入力シート'!C220="","",'③入力シート'!C220)</f>
        <v/>
      </c>
      <c r="I244" s="105"/>
      <c r="J244" s="91" t="str">
        <f>IF('③入力シート'!F220="","",'③入力シート'!Q220)</f>
        <v/>
      </c>
      <c r="K244" s="101"/>
      <c r="L244" s="101"/>
      <c r="M244" s="105"/>
      <c r="N244" s="120" t="str">
        <f>IF('③入力シート'!H220="","",'③入力シート'!R220)</f>
        <v/>
      </c>
      <c r="O244" s="122"/>
      <c r="P244" s="124"/>
      <c r="Q244" s="120" t="str">
        <f>IF('③入力シート'!I220="","",'③入力シート'!S220)</f>
        <v/>
      </c>
      <c r="R244" s="122"/>
      <c r="S244" s="124"/>
      <c r="T244" s="91" t="str">
        <f>IF('③入力シート'!J220="","",'③入力シート'!J220)</f>
        <v/>
      </c>
      <c r="U244" s="101"/>
      <c r="V244" s="101"/>
      <c r="W244" s="105"/>
      <c r="X244" s="135" t="str">
        <f>IF('③入力シート'!K220="","",'③入力シート'!K220)</f>
        <v/>
      </c>
      <c r="Y244" s="137"/>
      <c r="Z244" s="137"/>
      <c r="AA244" s="137"/>
      <c r="AB244" s="139"/>
      <c r="AC244" s="91" t="str">
        <f>IF('③入力シート'!L220="","",'③入力シート'!L220)</f>
        <v/>
      </c>
      <c r="AD244" s="101"/>
      <c r="AE244" s="105"/>
    </row>
    <row r="245" spans="1:31" ht="21" customHeight="1">
      <c r="A245" s="91" t="str">
        <f>IF('③入力シート'!A221="","",'③入力シート'!A221)</f>
        <v/>
      </c>
      <c r="B245" s="101"/>
      <c r="C245" s="105"/>
      <c r="D245" s="106" t="str">
        <f>IF('③入力シート'!B221="","",'③入力シート'!B221)</f>
        <v/>
      </c>
      <c r="E245" s="108"/>
      <c r="F245" s="108"/>
      <c r="G245" s="112"/>
      <c r="H245" s="91" t="str">
        <f>IF('③入力シート'!C221="","",'③入力シート'!C221)</f>
        <v/>
      </c>
      <c r="I245" s="105"/>
      <c r="J245" s="91" t="str">
        <f>IF('③入力シート'!F221="","",'③入力シート'!Q221)</f>
        <v/>
      </c>
      <c r="K245" s="101"/>
      <c r="L245" s="101"/>
      <c r="M245" s="105"/>
      <c r="N245" s="120" t="str">
        <f>IF('③入力シート'!H221="","",'③入力シート'!R221)</f>
        <v/>
      </c>
      <c r="O245" s="122"/>
      <c r="P245" s="124"/>
      <c r="Q245" s="120" t="str">
        <f>IF('③入力シート'!I221="","",'③入力シート'!S221)</f>
        <v/>
      </c>
      <c r="R245" s="122"/>
      <c r="S245" s="124"/>
      <c r="T245" s="91" t="str">
        <f>IF('③入力シート'!J221="","",'③入力シート'!J221)</f>
        <v/>
      </c>
      <c r="U245" s="101"/>
      <c r="V245" s="101"/>
      <c r="W245" s="105"/>
      <c r="X245" s="135" t="str">
        <f>IF('③入力シート'!K221="","",'③入力シート'!K221)</f>
        <v/>
      </c>
      <c r="Y245" s="137"/>
      <c r="Z245" s="137"/>
      <c r="AA245" s="137"/>
      <c r="AB245" s="139"/>
      <c r="AC245" s="91" t="str">
        <f>IF('③入力シート'!L221="","",'③入力シート'!L221)</f>
        <v/>
      </c>
      <c r="AD245" s="101"/>
      <c r="AE245" s="105"/>
    </row>
    <row r="246" spans="1:31" ht="21" customHeight="1">
      <c r="A246" s="91" t="str">
        <f>IF('③入力シート'!A222="","",'③入力シート'!A222)</f>
        <v/>
      </c>
      <c r="B246" s="101"/>
      <c r="C246" s="105"/>
      <c r="D246" s="106" t="str">
        <f>IF('③入力シート'!B222="","",'③入力シート'!B222)</f>
        <v/>
      </c>
      <c r="E246" s="108"/>
      <c r="F246" s="108"/>
      <c r="G246" s="112"/>
      <c r="H246" s="91" t="str">
        <f>IF('③入力シート'!C222="","",'③入力シート'!C222)</f>
        <v/>
      </c>
      <c r="I246" s="105"/>
      <c r="J246" s="91" t="str">
        <f>IF('③入力シート'!F222="","",'③入力シート'!Q222)</f>
        <v/>
      </c>
      <c r="K246" s="101"/>
      <c r="L246" s="101"/>
      <c r="M246" s="105"/>
      <c r="N246" s="120" t="str">
        <f>IF('③入力シート'!H222="","",'③入力シート'!R222)</f>
        <v/>
      </c>
      <c r="O246" s="122"/>
      <c r="P246" s="124"/>
      <c r="Q246" s="120" t="str">
        <f>IF('③入力シート'!I222="","",'③入力シート'!S222)</f>
        <v/>
      </c>
      <c r="R246" s="122"/>
      <c r="S246" s="124"/>
      <c r="T246" s="91" t="str">
        <f>IF('③入力シート'!J222="","",'③入力シート'!J222)</f>
        <v/>
      </c>
      <c r="U246" s="101"/>
      <c r="V246" s="101"/>
      <c r="W246" s="105"/>
      <c r="X246" s="135" t="str">
        <f>IF('③入力シート'!K222="","",'③入力シート'!K222)</f>
        <v/>
      </c>
      <c r="Y246" s="137"/>
      <c r="Z246" s="137"/>
      <c r="AA246" s="137"/>
      <c r="AB246" s="139"/>
      <c r="AC246" s="91" t="str">
        <f>IF('③入力シート'!L222="","",'③入力シート'!L222)</f>
        <v/>
      </c>
      <c r="AD246" s="101"/>
      <c r="AE246" s="105"/>
    </row>
    <row r="247" spans="1:31" ht="21" customHeight="1">
      <c r="A247" s="91" t="str">
        <f>IF('③入力シート'!A223="","",'③入力シート'!A223)</f>
        <v/>
      </c>
      <c r="B247" s="101"/>
      <c r="C247" s="105"/>
      <c r="D247" s="106" t="str">
        <f>IF('③入力シート'!B223="","",'③入力シート'!B223)</f>
        <v/>
      </c>
      <c r="E247" s="108"/>
      <c r="F247" s="108"/>
      <c r="G247" s="112"/>
      <c r="H247" s="91" t="str">
        <f>IF('③入力シート'!C223="","",'③入力シート'!C223)</f>
        <v/>
      </c>
      <c r="I247" s="105"/>
      <c r="J247" s="91" t="str">
        <f>IF('③入力シート'!F223="","",'③入力シート'!Q223)</f>
        <v/>
      </c>
      <c r="K247" s="101"/>
      <c r="L247" s="101"/>
      <c r="M247" s="105"/>
      <c r="N247" s="120" t="str">
        <f>IF('③入力シート'!H223="","",'③入力シート'!R223)</f>
        <v/>
      </c>
      <c r="O247" s="122"/>
      <c r="P247" s="124"/>
      <c r="Q247" s="120" t="str">
        <f>IF('③入力シート'!I223="","",'③入力シート'!S223)</f>
        <v/>
      </c>
      <c r="R247" s="122"/>
      <c r="S247" s="124"/>
      <c r="T247" s="91" t="str">
        <f>IF('③入力シート'!J223="","",'③入力シート'!J223)</f>
        <v/>
      </c>
      <c r="U247" s="101"/>
      <c r="V247" s="101"/>
      <c r="W247" s="105"/>
      <c r="X247" s="135" t="str">
        <f>IF('③入力シート'!K223="","",'③入力シート'!K223)</f>
        <v/>
      </c>
      <c r="Y247" s="137"/>
      <c r="Z247" s="137"/>
      <c r="AA247" s="137"/>
      <c r="AB247" s="139"/>
      <c r="AC247" s="91" t="str">
        <f>IF('③入力シート'!L223="","",'③入力シート'!L223)</f>
        <v/>
      </c>
      <c r="AD247" s="101"/>
      <c r="AE247" s="105"/>
    </row>
    <row r="248" spans="1:31" ht="21" customHeight="1">
      <c r="A248" s="91" t="str">
        <f>IF('③入力シート'!A224="","",'③入力シート'!A224)</f>
        <v/>
      </c>
      <c r="B248" s="101"/>
      <c r="C248" s="105"/>
      <c r="D248" s="106" t="str">
        <f>IF('③入力シート'!B224="","",'③入力シート'!B224)</f>
        <v/>
      </c>
      <c r="E248" s="108"/>
      <c r="F248" s="108"/>
      <c r="G248" s="112"/>
      <c r="H248" s="91" t="str">
        <f>IF('③入力シート'!C224="","",'③入力シート'!C224)</f>
        <v/>
      </c>
      <c r="I248" s="105"/>
      <c r="J248" s="91" t="str">
        <f>IF('③入力シート'!F224="","",'③入力シート'!Q224)</f>
        <v/>
      </c>
      <c r="K248" s="101"/>
      <c r="L248" s="101"/>
      <c r="M248" s="105"/>
      <c r="N248" s="120" t="str">
        <f>IF('③入力シート'!H224="","",'③入力シート'!R224)</f>
        <v/>
      </c>
      <c r="O248" s="122"/>
      <c r="P248" s="124"/>
      <c r="Q248" s="120" t="str">
        <f>IF('③入力シート'!I224="","",'③入力シート'!S224)</f>
        <v/>
      </c>
      <c r="R248" s="122"/>
      <c r="S248" s="124"/>
      <c r="T248" s="91" t="str">
        <f>IF('③入力シート'!J224="","",'③入力シート'!J224)</f>
        <v/>
      </c>
      <c r="U248" s="101"/>
      <c r="V248" s="101"/>
      <c r="W248" s="105"/>
      <c r="X248" s="135" t="str">
        <f>IF('③入力シート'!K224="","",'③入力シート'!K224)</f>
        <v/>
      </c>
      <c r="Y248" s="137"/>
      <c r="Z248" s="137"/>
      <c r="AA248" s="137"/>
      <c r="AB248" s="139"/>
      <c r="AC248" s="91" t="str">
        <f>IF('③入力シート'!L224="","",'③入力シート'!L224)</f>
        <v/>
      </c>
      <c r="AD248" s="101"/>
      <c r="AE248" s="105"/>
    </row>
    <row r="249" spans="1:31" ht="21" customHeight="1">
      <c r="A249" s="91" t="str">
        <f>IF('③入力シート'!A225="","",'③入力シート'!A225)</f>
        <v/>
      </c>
      <c r="B249" s="101"/>
      <c r="C249" s="105"/>
      <c r="D249" s="106" t="str">
        <f>IF('③入力シート'!B225="","",'③入力シート'!B225)</f>
        <v/>
      </c>
      <c r="E249" s="108"/>
      <c r="F249" s="108"/>
      <c r="G249" s="112"/>
      <c r="H249" s="91" t="str">
        <f>IF('③入力シート'!C225="","",'③入力シート'!C225)</f>
        <v/>
      </c>
      <c r="I249" s="105"/>
      <c r="J249" s="91" t="str">
        <f>IF('③入力シート'!F225="","",'③入力シート'!Q225)</f>
        <v/>
      </c>
      <c r="K249" s="101"/>
      <c r="L249" s="101"/>
      <c r="M249" s="105"/>
      <c r="N249" s="120" t="str">
        <f>IF('③入力シート'!H225="","",'③入力シート'!R225)</f>
        <v/>
      </c>
      <c r="O249" s="122"/>
      <c r="P249" s="124"/>
      <c r="Q249" s="120" t="str">
        <f>IF('③入力シート'!I225="","",'③入力シート'!S225)</f>
        <v/>
      </c>
      <c r="R249" s="122"/>
      <c r="S249" s="124"/>
      <c r="T249" s="91" t="str">
        <f>IF('③入力シート'!J225="","",'③入力シート'!J225)</f>
        <v/>
      </c>
      <c r="U249" s="101"/>
      <c r="V249" s="101"/>
      <c r="W249" s="105"/>
      <c r="X249" s="135" t="str">
        <f>IF('③入力シート'!K225="","",'③入力シート'!K225)</f>
        <v/>
      </c>
      <c r="Y249" s="137"/>
      <c r="Z249" s="137"/>
      <c r="AA249" s="137"/>
      <c r="AB249" s="139"/>
      <c r="AC249" s="91" t="str">
        <f>IF('③入力シート'!L225="","",'③入力シート'!L225)</f>
        <v/>
      </c>
      <c r="AD249" s="101"/>
      <c r="AE249" s="105"/>
    </row>
    <row r="250" spans="1:31" ht="21" customHeight="1">
      <c r="A250" s="91" t="str">
        <f>IF('③入力シート'!A226="","",'③入力シート'!A226)</f>
        <v/>
      </c>
      <c r="B250" s="101"/>
      <c r="C250" s="105"/>
      <c r="D250" s="106" t="str">
        <f>IF('③入力シート'!B226="","",'③入力シート'!B226)</f>
        <v/>
      </c>
      <c r="E250" s="108"/>
      <c r="F250" s="108"/>
      <c r="G250" s="112"/>
      <c r="H250" s="91" t="str">
        <f>IF('③入力シート'!C226="","",'③入力シート'!C226)</f>
        <v/>
      </c>
      <c r="I250" s="105"/>
      <c r="J250" s="91" t="str">
        <f>IF('③入力シート'!F226="","",'③入力シート'!Q226)</f>
        <v/>
      </c>
      <c r="K250" s="101"/>
      <c r="L250" s="101"/>
      <c r="M250" s="105"/>
      <c r="N250" s="120" t="str">
        <f>IF('③入力シート'!H226="","",'③入力シート'!R226)</f>
        <v/>
      </c>
      <c r="O250" s="122"/>
      <c r="P250" s="124"/>
      <c r="Q250" s="120" t="str">
        <f>IF('③入力シート'!I226="","",'③入力シート'!S226)</f>
        <v/>
      </c>
      <c r="R250" s="122"/>
      <c r="S250" s="124"/>
      <c r="T250" s="91" t="str">
        <f>IF('③入力シート'!J226="","",'③入力シート'!J226)</f>
        <v/>
      </c>
      <c r="U250" s="101"/>
      <c r="V250" s="101"/>
      <c r="W250" s="105"/>
      <c r="X250" s="135" t="str">
        <f>IF('③入力シート'!K226="","",'③入力シート'!K226)</f>
        <v/>
      </c>
      <c r="Y250" s="137"/>
      <c r="Z250" s="137"/>
      <c r="AA250" s="137"/>
      <c r="AB250" s="139"/>
      <c r="AC250" s="91" t="str">
        <f>IF('③入力シート'!L226="","",'③入力シート'!L226)</f>
        <v/>
      </c>
      <c r="AD250" s="101"/>
      <c r="AE250" s="105"/>
    </row>
    <row r="251" spans="1:31" ht="21" customHeight="1">
      <c r="A251" s="91" t="str">
        <f>IF('③入力シート'!A227="","",'③入力シート'!A227)</f>
        <v/>
      </c>
      <c r="B251" s="101"/>
      <c r="C251" s="105"/>
      <c r="D251" s="106" t="str">
        <f>IF('③入力シート'!B227="","",'③入力シート'!B227)</f>
        <v/>
      </c>
      <c r="E251" s="108"/>
      <c r="F251" s="108"/>
      <c r="G251" s="112"/>
      <c r="H251" s="91" t="str">
        <f>IF('③入力シート'!C227="","",'③入力シート'!C227)</f>
        <v/>
      </c>
      <c r="I251" s="105"/>
      <c r="J251" s="91" t="str">
        <f>IF('③入力シート'!F227="","",'③入力シート'!Q227)</f>
        <v/>
      </c>
      <c r="K251" s="101"/>
      <c r="L251" s="101"/>
      <c r="M251" s="105"/>
      <c r="N251" s="120" t="str">
        <f>IF('③入力シート'!H227="","",'③入力シート'!R227)</f>
        <v/>
      </c>
      <c r="O251" s="122"/>
      <c r="P251" s="124"/>
      <c r="Q251" s="120" t="str">
        <f>IF('③入力シート'!I227="","",'③入力シート'!S227)</f>
        <v/>
      </c>
      <c r="R251" s="122"/>
      <c r="S251" s="124"/>
      <c r="T251" s="91" t="str">
        <f>IF('③入力シート'!J227="","",'③入力シート'!J227)</f>
        <v/>
      </c>
      <c r="U251" s="101"/>
      <c r="V251" s="101"/>
      <c r="W251" s="105"/>
      <c r="X251" s="135" t="str">
        <f>IF('③入力シート'!K227="","",'③入力シート'!K227)</f>
        <v/>
      </c>
      <c r="Y251" s="137"/>
      <c r="Z251" s="137"/>
      <c r="AA251" s="137"/>
      <c r="AB251" s="139"/>
      <c r="AC251" s="91" t="str">
        <f>IF('③入力シート'!L227="","",'③入力シート'!L227)</f>
        <v/>
      </c>
      <c r="AD251" s="101"/>
      <c r="AE251" s="105"/>
    </row>
    <row r="252" spans="1:31" ht="21" customHeight="1">
      <c r="A252" s="91" t="str">
        <f>IF('③入力シート'!A228="","",'③入力シート'!A228)</f>
        <v/>
      </c>
      <c r="B252" s="101"/>
      <c r="C252" s="105"/>
      <c r="D252" s="106" t="str">
        <f>IF('③入力シート'!B228="","",'③入力シート'!B228)</f>
        <v/>
      </c>
      <c r="E252" s="108"/>
      <c r="F252" s="108"/>
      <c r="G252" s="112"/>
      <c r="H252" s="91" t="str">
        <f>IF('③入力シート'!C228="","",'③入力シート'!C228)</f>
        <v/>
      </c>
      <c r="I252" s="105"/>
      <c r="J252" s="91" t="str">
        <f>IF('③入力シート'!F228="","",'③入力シート'!Q228)</f>
        <v/>
      </c>
      <c r="K252" s="101"/>
      <c r="L252" s="101"/>
      <c r="M252" s="105"/>
      <c r="N252" s="120" t="str">
        <f>IF('③入力シート'!H228="","",'③入力シート'!R228)</f>
        <v/>
      </c>
      <c r="O252" s="122"/>
      <c r="P252" s="124"/>
      <c r="Q252" s="120" t="str">
        <f>IF('③入力シート'!I228="","",'③入力シート'!S228)</f>
        <v/>
      </c>
      <c r="R252" s="122"/>
      <c r="S252" s="124"/>
      <c r="T252" s="91" t="str">
        <f>IF('③入力シート'!J228="","",'③入力シート'!J228)</f>
        <v/>
      </c>
      <c r="U252" s="101"/>
      <c r="V252" s="101"/>
      <c r="W252" s="105"/>
      <c r="X252" s="135" t="str">
        <f>IF('③入力シート'!K228="","",'③入力シート'!K228)</f>
        <v/>
      </c>
      <c r="Y252" s="137"/>
      <c r="Z252" s="137"/>
      <c r="AA252" s="137"/>
      <c r="AB252" s="139"/>
      <c r="AC252" s="91" t="str">
        <f>IF('③入力シート'!L228="","",'③入力シート'!L228)</f>
        <v/>
      </c>
      <c r="AD252" s="101"/>
      <c r="AE252" s="105"/>
    </row>
    <row r="253" spans="1:31" ht="21" customHeight="1">
      <c r="A253" s="91" t="str">
        <f>IF('③入力シート'!A229="","",'③入力シート'!A229)</f>
        <v/>
      </c>
      <c r="B253" s="101"/>
      <c r="C253" s="105"/>
      <c r="D253" s="106" t="str">
        <f>IF('③入力シート'!B229="","",'③入力シート'!B229)</f>
        <v/>
      </c>
      <c r="E253" s="108"/>
      <c r="F253" s="108"/>
      <c r="G253" s="112"/>
      <c r="H253" s="91" t="str">
        <f>IF('③入力シート'!C229="","",'③入力シート'!C229)</f>
        <v/>
      </c>
      <c r="I253" s="105"/>
      <c r="J253" s="91" t="str">
        <f>IF('③入力シート'!F229="","",'③入力シート'!Q229)</f>
        <v/>
      </c>
      <c r="K253" s="101"/>
      <c r="L253" s="101"/>
      <c r="M253" s="105"/>
      <c r="N253" s="120" t="str">
        <f>IF('③入力シート'!H229="","",'③入力シート'!R229)</f>
        <v/>
      </c>
      <c r="O253" s="122"/>
      <c r="P253" s="124"/>
      <c r="Q253" s="120" t="str">
        <f>IF('③入力シート'!I229="","",'③入力シート'!S229)</f>
        <v/>
      </c>
      <c r="R253" s="122"/>
      <c r="S253" s="124"/>
      <c r="T253" s="91" t="str">
        <f>IF('③入力シート'!J229="","",'③入力シート'!J229)</f>
        <v/>
      </c>
      <c r="U253" s="101"/>
      <c r="V253" s="101"/>
      <c r="W253" s="105"/>
      <c r="X253" s="135" t="str">
        <f>IF('③入力シート'!K229="","",'③入力シート'!K229)</f>
        <v/>
      </c>
      <c r="Y253" s="137"/>
      <c r="Z253" s="137"/>
      <c r="AA253" s="137"/>
      <c r="AB253" s="139"/>
      <c r="AC253" s="91" t="str">
        <f>IF('③入力シート'!L229="","",'③入力シート'!L229)</f>
        <v/>
      </c>
      <c r="AD253" s="101"/>
      <c r="AE253" s="105"/>
    </row>
    <row r="254" spans="1:31" ht="21" customHeight="1">
      <c r="A254" s="91" t="str">
        <f>IF('③入力シート'!A230="","",'③入力シート'!A230)</f>
        <v/>
      </c>
      <c r="B254" s="101"/>
      <c r="C254" s="105"/>
      <c r="D254" s="106" t="str">
        <f>IF('③入力シート'!B230="","",'③入力シート'!B230)</f>
        <v/>
      </c>
      <c r="E254" s="108"/>
      <c r="F254" s="108"/>
      <c r="G254" s="112"/>
      <c r="H254" s="91" t="str">
        <f>IF('③入力シート'!C230="","",'③入力シート'!C230)</f>
        <v/>
      </c>
      <c r="I254" s="105"/>
      <c r="J254" s="91" t="str">
        <f>IF('③入力シート'!F230="","",'③入力シート'!Q230)</f>
        <v/>
      </c>
      <c r="K254" s="101"/>
      <c r="L254" s="101"/>
      <c r="M254" s="105"/>
      <c r="N254" s="120" t="str">
        <f>IF('③入力シート'!H230="","",'③入力シート'!R230)</f>
        <v/>
      </c>
      <c r="O254" s="122"/>
      <c r="P254" s="124"/>
      <c r="Q254" s="120" t="str">
        <f>IF('③入力シート'!I230="","",'③入力シート'!S230)</f>
        <v/>
      </c>
      <c r="R254" s="122"/>
      <c r="S254" s="124"/>
      <c r="T254" s="91" t="str">
        <f>IF('③入力シート'!J230="","",'③入力シート'!J230)</f>
        <v/>
      </c>
      <c r="U254" s="101"/>
      <c r="V254" s="101"/>
      <c r="W254" s="105"/>
      <c r="X254" s="135" t="str">
        <f>IF('③入力シート'!K230="","",'③入力シート'!K230)</f>
        <v/>
      </c>
      <c r="Y254" s="137"/>
      <c r="Z254" s="137"/>
      <c r="AA254" s="137"/>
      <c r="AB254" s="139"/>
      <c r="AC254" s="91" t="str">
        <f>IF('③入力シート'!L230="","",'③入力シート'!L230)</f>
        <v/>
      </c>
      <c r="AD254" s="101"/>
      <c r="AE254" s="105"/>
    </row>
    <row r="255" spans="1:31" ht="21" customHeight="1">
      <c r="A255" s="91" t="str">
        <f>IF('③入力シート'!A231="","",'③入力シート'!A231)</f>
        <v/>
      </c>
      <c r="B255" s="101"/>
      <c r="C255" s="105"/>
      <c r="D255" s="106" t="str">
        <f>IF('③入力シート'!B231="","",'③入力シート'!B231)</f>
        <v/>
      </c>
      <c r="E255" s="108"/>
      <c r="F255" s="108"/>
      <c r="G255" s="112"/>
      <c r="H255" s="91" t="str">
        <f>IF('③入力シート'!C231="","",'③入力シート'!C231)</f>
        <v/>
      </c>
      <c r="I255" s="105"/>
      <c r="J255" s="91" t="str">
        <f>IF('③入力シート'!F231="","",'③入力シート'!Q231)</f>
        <v/>
      </c>
      <c r="K255" s="101"/>
      <c r="L255" s="101"/>
      <c r="M255" s="105"/>
      <c r="N255" s="120" t="str">
        <f>IF('③入力シート'!H231="","",'③入力シート'!R231)</f>
        <v/>
      </c>
      <c r="O255" s="122"/>
      <c r="P255" s="124"/>
      <c r="Q255" s="120" t="str">
        <f>IF('③入力シート'!I231="","",'③入力シート'!S231)</f>
        <v/>
      </c>
      <c r="R255" s="122"/>
      <c r="S255" s="124"/>
      <c r="T255" s="91" t="str">
        <f>IF('③入力シート'!J231="","",'③入力シート'!J231)</f>
        <v/>
      </c>
      <c r="U255" s="101"/>
      <c r="V255" s="101"/>
      <c r="W255" s="105"/>
      <c r="X255" s="135" t="str">
        <f>IF('③入力シート'!K231="","",'③入力シート'!K231)</f>
        <v/>
      </c>
      <c r="Y255" s="137"/>
      <c r="Z255" s="137"/>
      <c r="AA255" s="137"/>
      <c r="AB255" s="139"/>
      <c r="AC255" s="91" t="str">
        <f>IF('③入力シート'!L231="","",'③入力シート'!L231)</f>
        <v/>
      </c>
      <c r="AD255" s="101"/>
      <c r="AE255" s="105"/>
    </row>
    <row r="256" spans="1:31" ht="21" customHeight="1">
      <c r="A256" s="91" t="str">
        <f>IF('③入力シート'!A232="","",'③入力シート'!A232)</f>
        <v/>
      </c>
      <c r="B256" s="101"/>
      <c r="C256" s="105"/>
      <c r="D256" s="106" t="str">
        <f>IF('③入力シート'!B232="","",'③入力シート'!B232)</f>
        <v/>
      </c>
      <c r="E256" s="108"/>
      <c r="F256" s="108"/>
      <c r="G256" s="112"/>
      <c r="H256" s="91" t="str">
        <f>IF('③入力シート'!C232="","",'③入力シート'!C232)</f>
        <v/>
      </c>
      <c r="I256" s="105"/>
      <c r="J256" s="91" t="str">
        <f>IF('③入力シート'!F232="","",'③入力シート'!Q232)</f>
        <v/>
      </c>
      <c r="K256" s="101"/>
      <c r="L256" s="101"/>
      <c r="M256" s="105"/>
      <c r="N256" s="120" t="str">
        <f>IF('③入力シート'!H232="","",'③入力シート'!R232)</f>
        <v/>
      </c>
      <c r="O256" s="122"/>
      <c r="P256" s="124"/>
      <c r="Q256" s="120" t="str">
        <f>IF('③入力シート'!I232="","",'③入力シート'!S232)</f>
        <v/>
      </c>
      <c r="R256" s="122"/>
      <c r="S256" s="124"/>
      <c r="T256" s="91" t="str">
        <f>IF('③入力シート'!J232="","",'③入力シート'!J232)</f>
        <v/>
      </c>
      <c r="U256" s="101"/>
      <c r="V256" s="101"/>
      <c r="W256" s="105"/>
      <c r="X256" s="135" t="str">
        <f>IF('③入力シート'!K232="","",'③入力シート'!K232)</f>
        <v/>
      </c>
      <c r="Y256" s="137"/>
      <c r="Z256" s="137"/>
      <c r="AA256" s="137"/>
      <c r="AB256" s="139"/>
      <c r="AC256" s="91" t="str">
        <f>IF('③入力シート'!L232="","",'③入力シート'!L232)</f>
        <v/>
      </c>
      <c r="AD256" s="101"/>
      <c r="AE256" s="105"/>
    </row>
    <row r="257" spans="1:31" ht="21" customHeight="1">
      <c r="A257" s="91" t="str">
        <f>IF('③入力シート'!A233="","",'③入力シート'!A233)</f>
        <v/>
      </c>
      <c r="B257" s="101"/>
      <c r="C257" s="105"/>
      <c r="D257" s="106" t="str">
        <f>IF('③入力シート'!B233="","",'③入力シート'!B233)</f>
        <v/>
      </c>
      <c r="E257" s="108"/>
      <c r="F257" s="108"/>
      <c r="G257" s="112"/>
      <c r="H257" s="91" t="str">
        <f>IF('③入力シート'!C233="","",'③入力シート'!C233)</f>
        <v/>
      </c>
      <c r="I257" s="105"/>
      <c r="J257" s="91" t="str">
        <f>IF('③入力シート'!F233="","",'③入力シート'!Q233)</f>
        <v/>
      </c>
      <c r="K257" s="101"/>
      <c r="L257" s="101"/>
      <c r="M257" s="105"/>
      <c r="N257" s="120" t="str">
        <f>IF('③入力シート'!H233="","",'③入力シート'!R233)</f>
        <v/>
      </c>
      <c r="O257" s="122"/>
      <c r="P257" s="124"/>
      <c r="Q257" s="120" t="str">
        <f>IF('③入力シート'!I233="","",'③入力シート'!S233)</f>
        <v/>
      </c>
      <c r="R257" s="122"/>
      <c r="S257" s="124"/>
      <c r="T257" s="91" t="str">
        <f>IF('③入力シート'!J233="","",'③入力シート'!J233)</f>
        <v/>
      </c>
      <c r="U257" s="101"/>
      <c r="V257" s="101"/>
      <c r="W257" s="105"/>
      <c r="X257" s="135" t="str">
        <f>IF('③入力シート'!K233="","",'③入力シート'!K233)</f>
        <v/>
      </c>
      <c r="Y257" s="137"/>
      <c r="Z257" s="137"/>
      <c r="AA257" s="137"/>
      <c r="AB257" s="139"/>
      <c r="AC257" s="91" t="str">
        <f>IF('③入力シート'!L233="","",'③入力シート'!L233)</f>
        <v/>
      </c>
      <c r="AD257" s="101"/>
      <c r="AE257" s="105"/>
    </row>
    <row r="258" spans="1:31" ht="21" customHeight="1">
      <c r="A258" s="91" t="str">
        <f>IF('③入力シート'!A234="","",'③入力シート'!A234)</f>
        <v/>
      </c>
      <c r="B258" s="101"/>
      <c r="C258" s="105"/>
      <c r="D258" s="106" t="str">
        <f>IF('③入力シート'!B234="","",'③入力シート'!B234)</f>
        <v/>
      </c>
      <c r="E258" s="108"/>
      <c r="F258" s="108"/>
      <c r="G258" s="112"/>
      <c r="H258" s="91" t="str">
        <f>IF('③入力シート'!C234="","",'③入力シート'!C234)</f>
        <v/>
      </c>
      <c r="I258" s="105"/>
      <c r="J258" s="91" t="str">
        <f>IF('③入力シート'!F234="","",'③入力シート'!Q234)</f>
        <v/>
      </c>
      <c r="K258" s="101"/>
      <c r="L258" s="101"/>
      <c r="M258" s="105"/>
      <c r="N258" s="120" t="str">
        <f>IF('③入力シート'!H234="","",'③入力シート'!R234)</f>
        <v/>
      </c>
      <c r="O258" s="122"/>
      <c r="P258" s="124"/>
      <c r="Q258" s="120" t="str">
        <f>IF('③入力シート'!I234="","",'③入力シート'!S234)</f>
        <v/>
      </c>
      <c r="R258" s="122"/>
      <c r="S258" s="124"/>
      <c r="T258" s="91" t="str">
        <f>IF('③入力シート'!J234="","",'③入力シート'!J234)</f>
        <v/>
      </c>
      <c r="U258" s="101"/>
      <c r="V258" s="101"/>
      <c r="W258" s="105"/>
      <c r="X258" s="135" t="str">
        <f>IF('③入力シート'!K234="","",'③入力シート'!K234)</f>
        <v/>
      </c>
      <c r="Y258" s="137"/>
      <c r="Z258" s="137"/>
      <c r="AA258" s="137"/>
      <c r="AB258" s="139"/>
      <c r="AC258" s="91" t="str">
        <f>IF('③入力シート'!L234="","",'③入力シート'!L234)</f>
        <v/>
      </c>
      <c r="AD258" s="101"/>
      <c r="AE258" s="105"/>
    </row>
    <row r="259" spans="1:31" ht="21" customHeight="1">
      <c r="A259" s="91" t="str">
        <f>IF('③入力シート'!A235="","",'③入力シート'!A235)</f>
        <v/>
      </c>
      <c r="B259" s="101"/>
      <c r="C259" s="105"/>
      <c r="D259" s="106" t="str">
        <f>IF('③入力シート'!B235="","",'③入力シート'!B235)</f>
        <v/>
      </c>
      <c r="E259" s="108"/>
      <c r="F259" s="108"/>
      <c r="G259" s="112"/>
      <c r="H259" s="91" t="str">
        <f>IF('③入力シート'!C235="","",'③入力シート'!C235)</f>
        <v/>
      </c>
      <c r="I259" s="105"/>
      <c r="J259" s="91" t="str">
        <f>IF('③入力シート'!F235="","",'③入力シート'!Q235)</f>
        <v/>
      </c>
      <c r="K259" s="101"/>
      <c r="L259" s="101"/>
      <c r="M259" s="105"/>
      <c r="N259" s="120" t="str">
        <f>IF('③入力シート'!H235="","",'③入力シート'!R235)</f>
        <v/>
      </c>
      <c r="O259" s="122"/>
      <c r="P259" s="124"/>
      <c r="Q259" s="120" t="str">
        <f>IF('③入力シート'!I235="","",'③入力シート'!S235)</f>
        <v/>
      </c>
      <c r="R259" s="122"/>
      <c r="S259" s="124"/>
      <c r="T259" s="91" t="str">
        <f>IF('③入力シート'!J235="","",'③入力シート'!J235)</f>
        <v/>
      </c>
      <c r="U259" s="101"/>
      <c r="V259" s="101"/>
      <c r="W259" s="105"/>
      <c r="X259" s="135" t="str">
        <f>IF('③入力シート'!K235="","",'③入力シート'!K235)</f>
        <v/>
      </c>
      <c r="Y259" s="137"/>
      <c r="Z259" s="137"/>
      <c r="AA259" s="137"/>
      <c r="AB259" s="139"/>
      <c r="AC259" s="91" t="str">
        <f>IF('③入力シート'!L235="","",'③入力シート'!L235)</f>
        <v/>
      </c>
      <c r="AD259" s="101"/>
      <c r="AE259" s="105"/>
    </row>
    <row r="260" spans="1:31" ht="21" customHeight="1">
      <c r="A260" s="91" t="str">
        <f>IF('③入力シート'!A236="","",'③入力シート'!A236)</f>
        <v/>
      </c>
      <c r="B260" s="101"/>
      <c r="C260" s="105"/>
      <c r="D260" s="106" t="str">
        <f>IF('③入力シート'!B236="","",'③入力シート'!B236)</f>
        <v/>
      </c>
      <c r="E260" s="108"/>
      <c r="F260" s="108"/>
      <c r="G260" s="112"/>
      <c r="H260" s="91" t="str">
        <f>IF('③入力シート'!C236="","",'③入力シート'!C236)</f>
        <v/>
      </c>
      <c r="I260" s="105"/>
      <c r="J260" s="91" t="str">
        <f>IF('③入力シート'!F236="","",'③入力シート'!Q236)</f>
        <v/>
      </c>
      <c r="K260" s="101"/>
      <c r="L260" s="101"/>
      <c r="M260" s="105"/>
      <c r="N260" s="120" t="str">
        <f>IF('③入力シート'!H236="","",'③入力シート'!R236)</f>
        <v/>
      </c>
      <c r="O260" s="122"/>
      <c r="P260" s="124"/>
      <c r="Q260" s="120" t="str">
        <f>IF('③入力シート'!I236="","",'③入力シート'!S236)</f>
        <v/>
      </c>
      <c r="R260" s="122"/>
      <c r="S260" s="124"/>
      <c r="T260" s="91" t="str">
        <f>IF('③入力シート'!J236="","",'③入力シート'!J236)</f>
        <v/>
      </c>
      <c r="U260" s="101"/>
      <c r="V260" s="101"/>
      <c r="W260" s="105"/>
      <c r="X260" s="135" t="str">
        <f>IF('③入力シート'!K236="","",'③入力シート'!K236)</f>
        <v/>
      </c>
      <c r="Y260" s="137"/>
      <c r="Z260" s="137"/>
      <c r="AA260" s="137"/>
      <c r="AB260" s="139"/>
      <c r="AC260" s="91" t="str">
        <f>IF('③入力シート'!L236="","",'③入力シート'!L236)</f>
        <v/>
      </c>
      <c r="AD260" s="101"/>
      <c r="AE260" s="105"/>
    </row>
    <row r="261" spans="1:31" ht="21" customHeight="1">
      <c r="A261" s="91" t="str">
        <f>IF('③入力シート'!A237="","",'③入力シート'!A237)</f>
        <v/>
      </c>
      <c r="B261" s="101"/>
      <c r="C261" s="105"/>
      <c r="D261" s="106" t="str">
        <f>IF('③入力シート'!B237="","",'③入力シート'!B237)</f>
        <v/>
      </c>
      <c r="E261" s="108"/>
      <c r="F261" s="108"/>
      <c r="G261" s="112"/>
      <c r="H261" s="91" t="str">
        <f>IF('③入力シート'!C237="","",'③入力シート'!C237)</f>
        <v/>
      </c>
      <c r="I261" s="105"/>
      <c r="J261" s="91" t="str">
        <f>IF('③入力シート'!F237="","",'③入力シート'!Q237)</f>
        <v/>
      </c>
      <c r="K261" s="101"/>
      <c r="L261" s="101"/>
      <c r="M261" s="105"/>
      <c r="N261" s="120" t="str">
        <f>IF('③入力シート'!H237="","",'③入力シート'!R237)</f>
        <v/>
      </c>
      <c r="O261" s="122"/>
      <c r="P261" s="124"/>
      <c r="Q261" s="120" t="str">
        <f>IF('③入力シート'!I237="","",'③入力シート'!S237)</f>
        <v/>
      </c>
      <c r="R261" s="122"/>
      <c r="S261" s="124"/>
      <c r="T261" s="91" t="str">
        <f>IF('③入力シート'!J237="","",'③入力シート'!J237)</f>
        <v/>
      </c>
      <c r="U261" s="101"/>
      <c r="V261" s="101"/>
      <c r="W261" s="105"/>
      <c r="X261" s="135" t="str">
        <f>IF('③入力シート'!K237="","",'③入力シート'!K237)</f>
        <v/>
      </c>
      <c r="Y261" s="137"/>
      <c r="Z261" s="137"/>
      <c r="AA261" s="137"/>
      <c r="AB261" s="139"/>
      <c r="AC261" s="91" t="str">
        <f>IF('③入力シート'!L237="","",'③入力シート'!L237)</f>
        <v/>
      </c>
      <c r="AD261" s="101"/>
      <c r="AE261" s="105"/>
    </row>
    <row r="262" spans="1:31" ht="21" customHeight="1">
      <c r="A262" s="91" t="str">
        <f>IF('③入力シート'!A238="","",'③入力シート'!A238)</f>
        <v/>
      </c>
      <c r="B262" s="101"/>
      <c r="C262" s="105"/>
      <c r="D262" s="106" t="str">
        <f>IF('③入力シート'!B238="","",'③入力シート'!B238)</f>
        <v/>
      </c>
      <c r="E262" s="108"/>
      <c r="F262" s="108"/>
      <c r="G262" s="112"/>
      <c r="H262" s="91" t="str">
        <f>IF('③入力シート'!C238="","",'③入力シート'!C238)</f>
        <v/>
      </c>
      <c r="I262" s="105"/>
      <c r="J262" s="91" t="str">
        <f>IF('③入力シート'!F238="","",'③入力シート'!Q238)</f>
        <v/>
      </c>
      <c r="K262" s="101"/>
      <c r="L262" s="101"/>
      <c r="M262" s="105"/>
      <c r="N262" s="120" t="str">
        <f>IF('③入力シート'!H238="","",'③入力シート'!R238)</f>
        <v/>
      </c>
      <c r="O262" s="122"/>
      <c r="P262" s="124"/>
      <c r="Q262" s="120" t="str">
        <f>IF('③入力シート'!I238="","",'③入力シート'!S238)</f>
        <v/>
      </c>
      <c r="R262" s="122"/>
      <c r="S262" s="124"/>
      <c r="T262" s="91" t="str">
        <f>IF('③入力シート'!J238="","",'③入力シート'!J238)</f>
        <v/>
      </c>
      <c r="U262" s="101"/>
      <c r="V262" s="101"/>
      <c r="W262" s="105"/>
      <c r="X262" s="135" t="str">
        <f>IF('③入力シート'!K238="","",'③入力シート'!K238)</f>
        <v/>
      </c>
      <c r="Y262" s="137"/>
      <c r="Z262" s="137"/>
      <c r="AA262" s="137"/>
      <c r="AB262" s="139"/>
      <c r="AC262" s="91" t="str">
        <f>IF('③入力シート'!L238="","",'③入力シート'!L238)</f>
        <v/>
      </c>
      <c r="AD262" s="101"/>
      <c r="AE262" s="105"/>
    </row>
    <row r="263" spans="1:31" ht="21" customHeight="1">
      <c r="A263" s="91" t="str">
        <f>IF('③入力シート'!A239="","",'③入力シート'!A239)</f>
        <v/>
      </c>
      <c r="B263" s="101"/>
      <c r="C263" s="105"/>
      <c r="D263" s="106" t="str">
        <f>IF('③入力シート'!B239="","",'③入力シート'!B239)</f>
        <v/>
      </c>
      <c r="E263" s="108"/>
      <c r="F263" s="108"/>
      <c r="G263" s="112"/>
      <c r="H263" s="91" t="str">
        <f>IF('③入力シート'!C239="","",'③入力シート'!C239)</f>
        <v/>
      </c>
      <c r="I263" s="105"/>
      <c r="J263" s="91" t="str">
        <f>IF('③入力シート'!F239="","",'③入力シート'!Q239)</f>
        <v/>
      </c>
      <c r="K263" s="101"/>
      <c r="L263" s="101"/>
      <c r="M263" s="105"/>
      <c r="N263" s="120" t="str">
        <f>IF('③入力シート'!H239="","",'③入力シート'!R239)</f>
        <v/>
      </c>
      <c r="O263" s="122"/>
      <c r="P263" s="124"/>
      <c r="Q263" s="120" t="str">
        <f>IF('③入力シート'!I239="","",'③入力シート'!S239)</f>
        <v/>
      </c>
      <c r="R263" s="122"/>
      <c r="S263" s="124"/>
      <c r="T263" s="91" t="str">
        <f>IF('③入力シート'!J239="","",'③入力シート'!J239)</f>
        <v/>
      </c>
      <c r="U263" s="101"/>
      <c r="V263" s="101"/>
      <c r="W263" s="105"/>
      <c r="X263" s="135" t="str">
        <f>IF('③入力シート'!K239="","",'③入力シート'!K239)</f>
        <v/>
      </c>
      <c r="Y263" s="137"/>
      <c r="Z263" s="137"/>
      <c r="AA263" s="137"/>
      <c r="AB263" s="139"/>
      <c r="AC263" s="91" t="str">
        <f>IF('③入力シート'!L239="","",'③入力シート'!L239)</f>
        <v/>
      </c>
      <c r="AD263" s="101"/>
      <c r="AE263" s="105"/>
    </row>
    <row r="264" spans="1:31" ht="21" customHeight="1">
      <c r="A264" s="91" t="str">
        <f>IF('③入力シート'!A240="","",'③入力シート'!A240)</f>
        <v/>
      </c>
      <c r="B264" s="101"/>
      <c r="C264" s="105"/>
      <c r="D264" s="106" t="str">
        <f>IF('③入力シート'!B240="","",'③入力シート'!B240)</f>
        <v/>
      </c>
      <c r="E264" s="108"/>
      <c r="F264" s="108"/>
      <c r="G264" s="112"/>
      <c r="H264" s="91" t="str">
        <f>IF('③入力シート'!C240="","",'③入力シート'!C240)</f>
        <v/>
      </c>
      <c r="I264" s="105"/>
      <c r="J264" s="91" t="str">
        <f>IF('③入力シート'!F240="","",'③入力シート'!Q240)</f>
        <v/>
      </c>
      <c r="K264" s="101"/>
      <c r="L264" s="101"/>
      <c r="M264" s="105"/>
      <c r="N264" s="120" t="str">
        <f>IF('③入力シート'!H240="","",'③入力シート'!R240)</f>
        <v/>
      </c>
      <c r="O264" s="122"/>
      <c r="P264" s="124"/>
      <c r="Q264" s="120" t="str">
        <f>IF('③入力シート'!I240="","",'③入力シート'!S240)</f>
        <v/>
      </c>
      <c r="R264" s="122"/>
      <c r="S264" s="124"/>
      <c r="T264" s="91" t="str">
        <f>IF('③入力シート'!J240="","",'③入力シート'!J240)</f>
        <v/>
      </c>
      <c r="U264" s="101"/>
      <c r="V264" s="101"/>
      <c r="W264" s="105"/>
      <c r="X264" s="135" t="str">
        <f>IF('③入力シート'!K240="","",'③入力シート'!K240)</f>
        <v/>
      </c>
      <c r="Y264" s="137"/>
      <c r="Z264" s="137"/>
      <c r="AA264" s="137"/>
      <c r="AB264" s="139"/>
      <c r="AC264" s="91" t="str">
        <f>IF('③入力シート'!L240="","",'③入力シート'!L240)</f>
        <v/>
      </c>
      <c r="AD264" s="101"/>
      <c r="AE264" s="105"/>
    </row>
    <row r="265" spans="1:31" ht="21" customHeight="1">
      <c r="A265" s="91" t="str">
        <f>IF('③入力シート'!A241="","",'③入力シート'!A241)</f>
        <v/>
      </c>
      <c r="B265" s="101"/>
      <c r="C265" s="105"/>
      <c r="D265" s="106" t="str">
        <f>IF('③入力シート'!B241="","",'③入力シート'!B241)</f>
        <v/>
      </c>
      <c r="E265" s="108"/>
      <c r="F265" s="108"/>
      <c r="G265" s="112"/>
      <c r="H265" s="91" t="str">
        <f>IF('③入力シート'!C241="","",'③入力シート'!C241)</f>
        <v/>
      </c>
      <c r="I265" s="105"/>
      <c r="J265" s="91" t="str">
        <f>IF('③入力シート'!F241="","",'③入力シート'!Q241)</f>
        <v/>
      </c>
      <c r="K265" s="101"/>
      <c r="L265" s="101"/>
      <c r="M265" s="105"/>
      <c r="N265" s="120" t="str">
        <f>IF('③入力シート'!H241="","",'③入力シート'!R241)</f>
        <v/>
      </c>
      <c r="O265" s="122"/>
      <c r="P265" s="124"/>
      <c r="Q265" s="120" t="str">
        <f>IF('③入力シート'!I241="","",'③入力シート'!S241)</f>
        <v/>
      </c>
      <c r="R265" s="122"/>
      <c r="S265" s="124"/>
      <c r="T265" s="91" t="str">
        <f>IF('③入力シート'!J241="","",'③入力シート'!J241)</f>
        <v/>
      </c>
      <c r="U265" s="101"/>
      <c r="V265" s="101"/>
      <c r="W265" s="105"/>
      <c r="X265" s="135" t="str">
        <f>IF('③入力シート'!K241="","",'③入力シート'!K241)</f>
        <v/>
      </c>
      <c r="Y265" s="137"/>
      <c r="Z265" s="137"/>
      <c r="AA265" s="137"/>
      <c r="AB265" s="139"/>
      <c r="AC265" s="91" t="str">
        <f>IF('③入力シート'!L241="","",'③入力シート'!L241)</f>
        <v/>
      </c>
      <c r="AD265" s="101"/>
      <c r="AE265" s="105"/>
    </row>
    <row r="266" spans="1:31" ht="21" customHeight="1">
      <c r="A266" s="91" t="str">
        <f>IF('③入力シート'!A242="","",'③入力シート'!A242)</f>
        <v/>
      </c>
      <c r="B266" s="101"/>
      <c r="C266" s="105"/>
      <c r="D266" s="106" t="str">
        <f>IF('③入力シート'!B242="","",'③入力シート'!B242)</f>
        <v/>
      </c>
      <c r="E266" s="108"/>
      <c r="F266" s="108"/>
      <c r="G266" s="112"/>
      <c r="H266" s="91" t="str">
        <f>IF('③入力シート'!C242="","",'③入力シート'!C242)</f>
        <v/>
      </c>
      <c r="I266" s="105"/>
      <c r="J266" s="91" t="str">
        <f>IF('③入力シート'!F242="","",'③入力シート'!Q242)</f>
        <v/>
      </c>
      <c r="K266" s="101"/>
      <c r="L266" s="101"/>
      <c r="M266" s="105"/>
      <c r="N266" s="120" t="str">
        <f>IF('③入力シート'!H242="","",'③入力シート'!R242)</f>
        <v/>
      </c>
      <c r="O266" s="122"/>
      <c r="P266" s="124"/>
      <c r="Q266" s="120" t="str">
        <f>IF('③入力シート'!I242="","",'③入力シート'!S242)</f>
        <v/>
      </c>
      <c r="R266" s="122"/>
      <c r="S266" s="124"/>
      <c r="T266" s="91" t="str">
        <f>IF('③入力シート'!J242="","",'③入力シート'!J242)</f>
        <v/>
      </c>
      <c r="U266" s="101"/>
      <c r="V266" s="101"/>
      <c r="W266" s="105"/>
      <c r="X266" s="135" t="str">
        <f>IF('③入力シート'!K242="","",'③入力シート'!K242)</f>
        <v/>
      </c>
      <c r="Y266" s="137"/>
      <c r="Z266" s="137"/>
      <c r="AA266" s="137"/>
      <c r="AB266" s="139"/>
      <c r="AC266" s="91" t="str">
        <f>IF('③入力シート'!L242="","",'③入力シート'!L242)</f>
        <v/>
      </c>
      <c r="AD266" s="101"/>
      <c r="AE266" s="105"/>
    </row>
    <row r="267" spans="1:31" ht="21" customHeight="1">
      <c r="A267" s="91" t="str">
        <f>IF('③入力シート'!A243="","",'③入力シート'!A243)</f>
        <v/>
      </c>
      <c r="B267" s="101"/>
      <c r="C267" s="105"/>
      <c r="D267" s="106" t="str">
        <f>IF('③入力シート'!B243="","",'③入力シート'!B243)</f>
        <v/>
      </c>
      <c r="E267" s="108"/>
      <c r="F267" s="108"/>
      <c r="G267" s="112"/>
      <c r="H267" s="91" t="str">
        <f>IF('③入力シート'!C243="","",'③入力シート'!C243)</f>
        <v/>
      </c>
      <c r="I267" s="105"/>
      <c r="J267" s="91" t="str">
        <f>IF('③入力シート'!F243="","",'③入力シート'!Q243)</f>
        <v/>
      </c>
      <c r="K267" s="101"/>
      <c r="L267" s="101"/>
      <c r="M267" s="105"/>
      <c r="N267" s="120" t="str">
        <f>IF('③入力シート'!H243="","",'③入力シート'!R243)</f>
        <v/>
      </c>
      <c r="O267" s="122"/>
      <c r="P267" s="124"/>
      <c r="Q267" s="120" t="str">
        <f>IF('③入力シート'!I243="","",'③入力シート'!S243)</f>
        <v/>
      </c>
      <c r="R267" s="122"/>
      <c r="S267" s="124"/>
      <c r="T267" s="91" t="str">
        <f>IF('③入力シート'!J243="","",'③入力シート'!J243)</f>
        <v/>
      </c>
      <c r="U267" s="101"/>
      <c r="V267" s="101"/>
      <c r="W267" s="105"/>
      <c r="X267" s="135" t="str">
        <f>IF('③入力シート'!K243="","",'③入力シート'!K243)</f>
        <v/>
      </c>
      <c r="Y267" s="137"/>
      <c r="Z267" s="137"/>
      <c r="AA267" s="137"/>
      <c r="AB267" s="139"/>
      <c r="AC267" s="91" t="str">
        <f>IF('③入力シート'!L243="","",'③入力シート'!L243)</f>
        <v/>
      </c>
      <c r="AD267" s="101"/>
      <c r="AE267" s="105"/>
    </row>
    <row r="268" spans="1:31" ht="21" customHeight="1">
      <c r="A268" s="91" t="str">
        <f>IF('③入力シート'!A244="","",'③入力シート'!A244)</f>
        <v/>
      </c>
      <c r="B268" s="101"/>
      <c r="C268" s="105"/>
      <c r="D268" s="106" t="str">
        <f>IF('③入力シート'!B244="","",'③入力シート'!B244)</f>
        <v/>
      </c>
      <c r="E268" s="108"/>
      <c r="F268" s="108"/>
      <c r="G268" s="112"/>
      <c r="H268" s="91" t="str">
        <f>IF('③入力シート'!C244="","",'③入力シート'!C244)</f>
        <v/>
      </c>
      <c r="I268" s="105"/>
      <c r="J268" s="91" t="str">
        <f>IF('③入力シート'!F244="","",'③入力シート'!Q244)</f>
        <v/>
      </c>
      <c r="K268" s="101"/>
      <c r="L268" s="101"/>
      <c r="M268" s="105"/>
      <c r="N268" s="120" t="str">
        <f>IF('③入力シート'!H244="","",'③入力シート'!R244)</f>
        <v/>
      </c>
      <c r="O268" s="122"/>
      <c r="P268" s="124"/>
      <c r="Q268" s="120" t="str">
        <f>IF('③入力シート'!I244="","",'③入力シート'!S244)</f>
        <v/>
      </c>
      <c r="R268" s="122"/>
      <c r="S268" s="124"/>
      <c r="T268" s="91" t="str">
        <f>IF('③入力シート'!J244="","",'③入力シート'!J244)</f>
        <v/>
      </c>
      <c r="U268" s="101"/>
      <c r="V268" s="101"/>
      <c r="W268" s="105"/>
      <c r="X268" s="135" t="str">
        <f>IF('③入力シート'!K244="","",'③入力シート'!K244)</f>
        <v/>
      </c>
      <c r="Y268" s="137"/>
      <c r="Z268" s="137"/>
      <c r="AA268" s="137"/>
      <c r="AB268" s="139"/>
      <c r="AC268" s="91" t="str">
        <f>IF('③入力シート'!L244="","",'③入力シート'!L244)</f>
        <v/>
      </c>
      <c r="AD268" s="101"/>
      <c r="AE268" s="105"/>
    </row>
    <row r="269" spans="1:31" ht="21" customHeight="1">
      <c r="A269" s="91" t="str">
        <f>IF('③入力シート'!A245="","",'③入力シート'!A245)</f>
        <v/>
      </c>
      <c r="B269" s="101"/>
      <c r="C269" s="105"/>
      <c r="D269" s="106" t="str">
        <f>IF('③入力シート'!B245="","",'③入力シート'!B245)</f>
        <v/>
      </c>
      <c r="E269" s="108"/>
      <c r="F269" s="108"/>
      <c r="G269" s="112"/>
      <c r="H269" s="91" t="str">
        <f>IF('③入力シート'!C245="","",'③入力シート'!C245)</f>
        <v/>
      </c>
      <c r="I269" s="105"/>
      <c r="J269" s="91" t="str">
        <f>IF('③入力シート'!F245="","",'③入力シート'!Q245)</f>
        <v/>
      </c>
      <c r="K269" s="101"/>
      <c r="L269" s="101"/>
      <c r="M269" s="105"/>
      <c r="N269" s="120" t="str">
        <f>IF('③入力シート'!H245="","",'③入力シート'!R245)</f>
        <v/>
      </c>
      <c r="O269" s="122"/>
      <c r="P269" s="124"/>
      <c r="Q269" s="120" t="str">
        <f>IF('③入力シート'!I245="","",'③入力シート'!S245)</f>
        <v/>
      </c>
      <c r="R269" s="122"/>
      <c r="S269" s="124"/>
      <c r="T269" s="91" t="str">
        <f>IF('③入力シート'!J245="","",'③入力シート'!J245)</f>
        <v/>
      </c>
      <c r="U269" s="101"/>
      <c r="V269" s="101"/>
      <c r="W269" s="105"/>
      <c r="X269" s="135" t="str">
        <f>IF('③入力シート'!K245="","",'③入力シート'!K245)</f>
        <v/>
      </c>
      <c r="Y269" s="137"/>
      <c r="Z269" s="137"/>
      <c r="AA269" s="137"/>
      <c r="AB269" s="139"/>
      <c r="AC269" s="91" t="str">
        <f>IF('③入力シート'!L245="","",'③入力シート'!L245)</f>
        <v/>
      </c>
      <c r="AD269" s="101"/>
      <c r="AE269" s="105"/>
    </row>
    <row r="270" spans="1:31" ht="21" customHeight="1">
      <c r="A270" s="91" t="str">
        <f>IF('③入力シート'!A246="","",'③入力シート'!A246)</f>
        <v/>
      </c>
      <c r="B270" s="101"/>
      <c r="C270" s="105"/>
      <c r="D270" s="106" t="str">
        <f>IF('③入力シート'!B246="","",'③入力シート'!B246)</f>
        <v/>
      </c>
      <c r="E270" s="108"/>
      <c r="F270" s="108"/>
      <c r="G270" s="112"/>
      <c r="H270" s="91" t="str">
        <f>IF('③入力シート'!C246="","",'③入力シート'!C246)</f>
        <v/>
      </c>
      <c r="I270" s="105"/>
      <c r="J270" s="91" t="str">
        <f>IF('③入力シート'!F246="","",'③入力シート'!Q246)</f>
        <v/>
      </c>
      <c r="K270" s="101"/>
      <c r="L270" s="101"/>
      <c r="M270" s="105"/>
      <c r="N270" s="120" t="str">
        <f>IF('③入力シート'!H246="","",'③入力シート'!R246)</f>
        <v/>
      </c>
      <c r="O270" s="122"/>
      <c r="P270" s="124"/>
      <c r="Q270" s="120" t="str">
        <f>IF('③入力シート'!I246="","",'③入力シート'!S246)</f>
        <v/>
      </c>
      <c r="R270" s="122"/>
      <c r="S270" s="124"/>
      <c r="T270" s="91" t="str">
        <f>IF('③入力シート'!J246="","",'③入力シート'!J246)</f>
        <v/>
      </c>
      <c r="U270" s="101"/>
      <c r="V270" s="101"/>
      <c r="W270" s="105"/>
      <c r="X270" s="135" t="str">
        <f>IF('③入力シート'!K246="","",'③入力シート'!K246)</f>
        <v/>
      </c>
      <c r="Y270" s="137"/>
      <c r="Z270" s="137"/>
      <c r="AA270" s="137"/>
      <c r="AB270" s="139"/>
      <c r="AC270" s="91" t="str">
        <f>IF('③入力シート'!L246="","",'③入力シート'!L246)</f>
        <v/>
      </c>
      <c r="AD270" s="101"/>
      <c r="AE270" s="105"/>
    </row>
    <row r="271" spans="1:31" ht="21" customHeight="1">
      <c r="A271" s="91" t="str">
        <f>IF('③入力シート'!A247="","",'③入力シート'!A247)</f>
        <v/>
      </c>
      <c r="B271" s="101"/>
      <c r="C271" s="105"/>
      <c r="D271" s="106" t="str">
        <f>IF('③入力シート'!B247="","",'③入力シート'!B247)</f>
        <v/>
      </c>
      <c r="E271" s="108"/>
      <c r="F271" s="108"/>
      <c r="G271" s="112"/>
      <c r="H271" s="91" t="str">
        <f>IF('③入力シート'!C247="","",'③入力シート'!C247)</f>
        <v/>
      </c>
      <c r="I271" s="105"/>
      <c r="J271" s="91" t="str">
        <f>IF('③入力シート'!F247="","",'③入力シート'!Q247)</f>
        <v/>
      </c>
      <c r="K271" s="101"/>
      <c r="L271" s="101"/>
      <c r="M271" s="105"/>
      <c r="N271" s="120" t="str">
        <f>IF('③入力シート'!H247="","",'③入力シート'!R247)</f>
        <v/>
      </c>
      <c r="O271" s="122"/>
      <c r="P271" s="124"/>
      <c r="Q271" s="120" t="str">
        <f>IF('③入力シート'!I247="","",'③入力シート'!S247)</f>
        <v/>
      </c>
      <c r="R271" s="122"/>
      <c r="S271" s="124"/>
      <c r="T271" s="91" t="str">
        <f>IF('③入力シート'!J247="","",'③入力シート'!J247)</f>
        <v/>
      </c>
      <c r="U271" s="101"/>
      <c r="V271" s="101"/>
      <c r="W271" s="105"/>
      <c r="X271" s="135" t="str">
        <f>IF('③入力シート'!K247="","",'③入力シート'!K247)</f>
        <v/>
      </c>
      <c r="Y271" s="137"/>
      <c r="Z271" s="137"/>
      <c r="AA271" s="137"/>
      <c r="AB271" s="139"/>
      <c r="AC271" s="91" t="str">
        <f>IF('③入力シート'!L247="","",'③入力シート'!L247)</f>
        <v/>
      </c>
      <c r="AD271" s="101"/>
      <c r="AE271" s="105"/>
    </row>
    <row r="272" spans="1:31" ht="21" customHeight="1">
      <c r="A272" s="91" t="str">
        <f>IF('③入力シート'!A248="","",'③入力シート'!A248)</f>
        <v/>
      </c>
      <c r="B272" s="101"/>
      <c r="C272" s="105"/>
      <c r="D272" s="106" t="str">
        <f>IF('③入力シート'!B248="","",'③入力シート'!B248)</f>
        <v/>
      </c>
      <c r="E272" s="108"/>
      <c r="F272" s="108"/>
      <c r="G272" s="112"/>
      <c r="H272" s="91" t="str">
        <f>IF('③入力シート'!C248="","",'③入力シート'!C248)</f>
        <v/>
      </c>
      <c r="I272" s="105"/>
      <c r="J272" s="91" t="str">
        <f>IF('③入力シート'!F248="","",'③入力シート'!Q248)</f>
        <v/>
      </c>
      <c r="K272" s="101"/>
      <c r="L272" s="101"/>
      <c r="M272" s="105"/>
      <c r="N272" s="120" t="str">
        <f>IF('③入力シート'!H248="","",'③入力シート'!R248)</f>
        <v/>
      </c>
      <c r="O272" s="122"/>
      <c r="P272" s="124"/>
      <c r="Q272" s="120" t="str">
        <f>IF('③入力シート'!I248="","",'③入力シート'!S248)</f>
        <v/>
      </c>
      <c r="R272" s="122"/>
      <c r="S272" s="124"/>
      <c r="T272" s="91" t="str">
        <f>IF('③入力シート'!J248="","",'③入力シート'!J248)</f>
        <v/>
      </c>
      <c r="U272" s="101"/>
      <c r="V272" s="101"/>
      <c r="W272" s="105"/>
      <c r="X272" s="135" t="str">
        <f>IF('③入力シート'!K248="","",'③入力シート'!K248)</f>
        <v/>
      </c>
      <c r="Y272" s="137"/>
      <c r="Z272" s="137"/>
      <c r="AA272" s="137"/>
      <c r="AB272" s="139"/>
      <c r="AC272" s="91" t="str">
        <f>IF('③入力シート'!L248="","",'③入力シート'!L248)</f>
        <v/>
      </c>
      <c r="AD272" s="101"/>
      <c r="AE272" s="105"/>
    </row>
    <row r="273" spans="1:31" ht="21" customHeight="1">
      <c r="A273" s="91" t="str">
        <f>IF('③入力シート'!A249="","",'③入力シート'!A249)</f>
        <v/>
      </c>
      <c r="B273" s="101"/>
      <c r="C273" s="105"/>
      <c r="D273" s="106" t="str">
        <f>IF('③入力シート'!B249="","",'③入力シート'!B249)</f>
        <v/>
      </c>
      <c r="E273" s="108"/>
      <c r="F273" s="108"/>
      <c r="G273" s="112"/>
      <c r="H273" s="91" t="str">
        <f>IF('③入力シート'!C249="","",'③入力シート'!C249)</f>
        <v/>
      </c>
      <c r="I273" s="105"/>
      <c r="J273" s="91" t="str">
        <f>IF('③入力シート'!F249="","",'③入力シート'!Q249)</f>
        <v/>
      </c>
      <c r="K273" s="101"/>
      <c r="L273" s="101"/>
      <c r="M273" s="105"/>
      <c r="N273" s="120" t="str">
        <f>IF('③入力シート'!H249="","",'③入力シート'!R249)</f>
        <v/>
      </c>
      <c r="O273" s="122"/>
      <c r="P273" s="124"/>
      <c r="Q273" s="120" t="str">
        <f>IF('③入力シート'!I249="","",'③入力シート'!S249)</f>
        <v/>
      </c>
      <c r="R273" s="122"/>
      <c r="S273" s="124"/>
      <c r="T273" s="91" t="str">
        <f>IF('③入力シート'!J249="","",'③入力シート'!J249)</f>
        <v/>
      </c>
      <c r="U273" s="101"/>
      <c r="V273" s="101"/>
      <c r="W273" s="105"/>
      <c r="X273" s="135" t="str">
        <f>IF('③入力シート'!K249="","",'③入力シート'!K249)</f>
        <v/>
      </c>
      <c r="Y273" s="137"/>
      <c r="Z273" s="137"/>
      <c r="AA273" s="137"/>
      <c r="AB273" s="139"/>
      <c r="AC273" s="91" t="str">
        <f>IF('③入力シート'!L249="","",'③入力シート'!L249)</f>
        <v/>
      </c>
      <c r="AD273" s="101"/>
      <c r="AE273" s="105"/>
    </row>
    <row r="274" spans="1:31" ht="21" customHeight="1">
      <c r="A274" s="91" t="str">
        <f>IF('③入力シート'!A250="","",'③入力シート'!A250)</f>
        <v/>
      </c>
      <c r="B274" s="101"/>
      <c r="C274" s="105"/>
      <c r="D274" s="106" t="str">
        <f>IF('③入力シート'!B250="","",'③入力シート'!B250)</f>
        <v/>
      </c>
      <c r="E274" s="108"/>
      <c r="F274" s="108"/>
      <c r="G274" s="112"/>
      <c r="H274" s="91" t="str">
        <f>IF('③入力シート'!C250="","",'③入力シート'!C250)</f>
        <v/>
      </c>
      <c r="I274" s="105"/>
      <c r="J274" s="91" t="str">
        <f>IF('③入力シート'!F250="","",'③入力シート'!Q250)</f>
        <v/>
      </c>
      <c r="K274" s="101"/>
      <c r="L274" s="101"/>
      <c r="M274" s="105"/>
      <c r="N274" s="120" t="str">
        <f>IF('③入力シート'!H250="","",'③入力シート'!R250)</f>
        <v/>
      </c>
      <c r="O274" s="122"/>
      <c r="P274" s="124"/>
      <c r="Q274" s="120" t="str">
        <f>IF('③入力シート'!I250="","",'③入力シート'!S250)</f>
        <v/>
      </c>
      <c r="R274" s="122"/>
      <c r="S274" s="124"/>
      <c r="T274" s="91" t="str">
        <f>IF('③入力シート'!J250="","",'③入力シート'!J250)</f>
        <v/>
      </c>
      <c r="U274" s="101"/>
      <c r="V274" s="101"/>
      <c r="W274" s="105"/>
      <c r="X274" s="135" t="str">
        <f>IF('③入力シート'!K250="","",'③入力シート'!K250)</f>
        <v/>
      </c>
      <c r="Y274" s="137"/>
      <c r="Z274" s="137"/>
      <c r="AA274" s="137"/>
      <c r="AB274" s="139"/>
      <c r="AC274" s="91" t="str">
        <f>IF('③入力シート'!L250="","",'③入力シート'!L250)</f>
        <v/>
      </c>
      <c r="AD274" s="101"/>
      <c r="AE274" s="105"/>
    </row>
    <row r="275" spans="1:31" ht="21" customHeight="1">
      <c r="A275" s="91" t="str">
        <f>IF('③入力シート'!A251="","",'③入力シート'!A251)</f>
        <v/>
      </c>
      <c r="B275" s="101"/>
      <c r="C275" s="105"/>
      <c r="D275" s="106" t="str">
        <f>IF('③入力シート'!B251="","",'③入力シート'!B251)</f>
        <v/>
      </c>
      <c r="E275" s="108"/>
      <c r="F275" s="108"/>
      <c r="G275" s="112"/>
      <c r="H275" s="91" t="str">
        <f>IF('③入力シート'!C251="","",'③入力シート'!C251)</f>
        <v/>
      </c>
      <c r="I275" s="105"/>
      <c r="J275" s="91" t="str">
        <f>IF('③入力シート'!F251="","",'③入力シート'!Q251)</f>
        <v/>
      </c>
      <c r="K275" s="101"/>
      <c r="L275" s="101"/>
      <c r="M275" s="105"/>
      <c r="N275" s="120" t="str">
        <f>IF('③入力シート'!H251="","",'③入力シート'!R251)</f>
        <v/>
      </c>
      <c r="O275" s="122"/>
      <c r="P275" s="124"/>
      <c r="Q275" s="120" t="str">
        <f>IF('③入力シート'!I251="","",'③入力シート'!S251)</f>
        <v/>
      </c>
      <c r="R275" s="122"/>
      <c r="S275" s="124"/>
      <c r="T275" s="91" t="str">
        <f>IF('③入力シート'!J251="","",'③入力シート'!J251)</f>
        <v/>
      </c>
      <c r="U275" s="101"/>
      <c r="V275" s="101"/>
      <c r="W275" s="105"/>
      <c r="X275" s="135" t="str">
        <f>IF('③入力シート'!K251="","",'③入力シート'!K251)</f>
        <v/>
      </c>
      <c r="Y275" s="137"/>
      <c r="Z275" s="137"/>
      <c r="AA275" s="137"/>
      <c r="AB275" s="139"/>
      <c r="AC275" s="91" t="str">
        <f>IF('③入力シート'!L251="","",'③入力シート'!L251)</f>
        <v/>
      </c>
      <c r="AD275" s="101"/>
      <c r="AE275" s="105"/>
    </row>
    <row r="276" spans="1:31" ht="21" customHeight="1">
      <c r="A276" s="91" t="str">
        <f>IF('③入力シート'!A252="","",'③入力シート'!A252)</f>
        <v/>
      </c>
      <c r="B276" s="101"/>
      <c r="C276" s="105"/>
      <c r="D276" s="106" t="str">
        <f>IF('③入力シート'!B252="","",'③入力シート'!B252)</f>
        <v/>
      </c>
      <c r="E276" s="108"/>
      <c r="F276" s="108"/>
      <c r="G276" s="112"/>
      <c r="H276" s="91" t="str">
        <f>IF('③入力シート'!C252="","",'③入力シート'!C252)</f>
        <v/>
      </c>
      <c r="I276" s="105"/>
      <c r="J276" s="91" t="str">
        <f>IF('③入力シート'!F252="","",'③入力シート'!Q252)</f>
        <v/>
      </c>
      <c r="K276" s="101"/>
      <c r="L276" s="101"/>
      <c r="M276" s="105"/>
      <c r="N276" s="120" t="str">
        <f>IF('③入力シート'!H252="","",'③入力シート'!R252)</f>
        <v/>
      </c>
      <c r="O276" s="122"/>
      <c r="P276" s="124"/>
      <c r="Q276" s="120" t="str">
        <f>IF('③入力シート'!I252="","",'③入力シート'!S252)</f>
        <v/>
      </c>
      <c r="R276" s="122"/>
      <c r="S276" s="124"/>
      <c r="T276" s="91" t="str">
        <f>IF('③入力シート'!J252="","",'③入力シート'!J252)</f>
        <v/>
      </c>
      <c r="U276" s="101"/>
      <c r="V276" s="101"/>
      <c r="W276" s="105"/>
      <c r="X276" s="135" t="str">
        <f>IF('③入力シート'!K252="","",'③入力シート'!K252)</f>
        <v/>
      </c>
      <c r="Y276" s="137"/>
      <c r="Z276" s="137"/>
      <c r="AA276" s="137"/>
      <c r="AB276" s="139"/>
      <c r="AC276" s="91" t="str">
        <f>IF('③入力シート'!L252="","",'③入力シート'!L252)</f>
        <v/>
      </c>
      <c r="AD276" s="101"/>
      <c r="AE276" s="105"/>
    </row>
    <row r="277" spans="1:31" ht="21" customHeight="1">
      <c r="A277" s="91" t="str">
        <f>IF('③入力シート'!A253="","",'③入力シート'!A253)</f>
        <v/>
      </c>
      <c r="B277" s="101"/>
      <c r="C277" s="105"/>
      <c r="D277" s="106" t="str">
        <f>IF('③入力シート'!B253="","",'③入力シート'!B253)</f>
        <v/>
      </c>
      <c r="E277" s="108"/>
      <c r="F277" s="108"/>
      <c r="G277" s="112"/>
      <c r="H277" s="91" t="str">
        <f>IF('③入力シート'!C253="","",'③入力シート'!C253)</f>
        <v/>
      </c>
      <c r="I277" s="105"/>
      <c r="J277" s="91" t="str">
        <f>IF('③入力シート'!F253="","",'③入力シート'!Q253)</f>
        <v/>
      </c>
      <c r="K277" s="101"/>
      <c r="L277" s="101"/>
      <c r="M277" s="105"/>
      <c r="N277" s="120" t="str">
        <f>IF('③入力シート'!H253="","",'③入力シート'!R253)</f>
        <v/>
      </c>
      <c r="O277" s="122"/>
      <c r="P277" s="124"/>
      <c r="Q277" s="120" t="str">
        <f>IF('③入力シート'!I253="","",'③入力シート'!S253)</f>
        <v/>
      </c>
      <c r="R277" s="122"/>
      <c r="S277" s="124"/>
      <c r="T277" s="91" t="str">
        <f>IF('③入力シート'!J253="","",'③入力シート'!J253)</f>
        <v/>
      </c>
      <c r="U277" s="101"/>
      <c r="V277" s="101"/>
      <c r="W277" s="105"/>
      <c r="X277" s="135" t="str">
        <f>IF('③入力シート'!K253="","",'③入力シート'!K253)</f>
        <v/>
      </c>
      <c r="Y277" s="137"/>
      <c r="Z277" s="137"/>
      <c r="AA277" s="137"/>
      <c r="AB277" s="139"/>
      <c r="AC277" s="91" t="str">
        <f>IF('③入力シート'!L253="","",'③入力シート'!L253)</f>
        <v/>
      </c>
      <c r="AD277" s="101"/>
      <c r="AE277" s="105"/>
    </row>
    <row r="278" spans="1:31" ht="21" customHeight="1">
      <c r="A278" s="91" t="str">
        <f>IF('③入力シート'!A254="","",'③入力シート'!A254)</f>
        <v/>
      </c>
      <c r="B278" s="101"/>
      <c r="C278" s="105"/>
      <c r="D278" s="106" t="str">
        <f>IF('③入力シート'!B254="","",'③入力シート'!B254)</f>
        <v/>
      </c>
      <c r="E278" s="108"/>
      <c r="F278" s="108"/>
      <c r="G278" s="112"/>
      <c r="H278" s="91" t="str">
        <f>IF('③入力シート'!C254="","",'③入力シート'!C254)</f>
        <v/>
      </c>
      <c r="I278" s="105"/>
      <c r="J278" s="91" t="str">
        <f>IF('③入力シート'!F254="","",'③入力シート'!Q254)</f>
        <v/>
      </c>
      <c r="K278" s="101"/>
      <c r="L278" s="101"/>
      <c r="M278" s="105"/>
      <c r="N278" s="120" t="str">
        <f>IF('③入力シート'!H254="","",'③入力シート'!R254)</f>
        <v/>
      </c>
      <c r="O278" s="122"/>
      <c r="P278" s="124"/>
      <c r="Q278" s="120" t="str">
        <f>IF('③入力シート'!I254="","",'③入力シート'!S254)</f>
        <v/>
      </c>
      <c r="R278" s="122"/>
      <c r="S278" s="124"/>
      <c r="T278" s="91" t="str">
        <f>IF('③入力シート'!J254="","",'③入力シート'!J254)</f>
        <v/>
      </c>
      <c r="U278" s="101"/>
      <c r="V278" s="101"/>
      <c r="W278" s="105"/>
      <c r="X278" s="135" t="str">
        <f>IF('③入力シート'!K254="","",'③入力シート'!K254)</f>
        <v/>
      </c>
      <c r="Y278" s="137"/>
      <c r="Z278" s="137"/>
      <c r="AA278" s="137"/>
      <c r="AB278" s="139"/>
      <c r="AC278" s="91" t="str">
        <f>IF('③入力シート'!L254="","",'③入力シート'!L254)</f>
        <v/>
      </c>
      <c r="AD278" s="101"/>
      <c r="AE278" s="105"/>
    </row>
    <row r="279" spans="1:31" ht="21" customHeight="1">
      <c r="A279" s="91" t="str">
        <f>IF('③入力シート'!A255="","",'③入力シート'!A255)</f>
        <v/>
      </c>
      <c r="B279" s="101"/>
      <c r="C279" s="105"/>
      <c r="D279" s="106" t="str">
        <f>IF('③入力シート'!B255="","",'③入力シート'!B255)</f>
        <v/>
      </c>
      <c r="E279" s="108"/>
      <c r="F279" s="108"/>
      <c r="G279" s="112"/>
      <c r="H279" s="91" t="str">
        <f>IF('③入力シート'!C255="","",'③入力シート'!C255)</f>
        <v/>
      </c>
      <c r="I279" s="105"/>
      <c r="J279" s="91" t="str">
        <f>IF('③入力シート'!F255="","",'③入力シート'!Q255)</f>
        <v/>
      </c>
      <c r="K279" s="101"/>
      <c r="L279" s="101"/>
      <c r="M279" s="105"/>
      <c r="N279" s="120" t="str">
        <f>IF('③入力シート'!H255="","",'③入力シート'!R255)</f>
        <v/>
      </c>
      <c r="O279" s="122"/>
      <c r="P279" s="124"/>
      <c r="Q279" s="120" t="str">
        <f>IF('③入力シート'!I255="","",'③入力シート'!S255)</f>
        <v/>
      </c>
      <c r="R279" s="122"/>
      <c r="S279" s="124"/>
      <c r="T279" s="91" t="str">
        <f>IF('③入力シート'!J255="","",'③入力シート'!J255)</f>
        <v/>
      </c>
      <c r="U279" s="101"/>
      <c r="V279" s="101"/>
      <c r="W279" s="105"/>
      <c r="X279" s="135" t="str">
        <f>IF('③入力シート'!K255="","",'③入力シート'!K255)</f>
        <v/>
      </c>
      <c r="Y279" s="137"/>
      <c r="Z279" s="137"/>
      <c r="AA279" s="137"/>
      <c r="AB279" s="139"/>
      <c r="AC279" s="91" t="str">
        <f>IF('③入力シート'!L255="","",'③入力シート'!L255)</f>
        <v/>
      </c>
      <c r="AD279" s="101"/>
      <c r="AE279" s="105"/>
    </row>
    <row r="280" spans="1:31" ht="21" customHeight="1">
      <c r="A280" s="91" t="str">
        <f>IF('③入力シート'!A256="","",'③入力シート'!A256)</f>
        <v/>
      </c>
      <c r="B280" s="101"/>
      <c r="C280" s="105"/>
      <c r="D280" s="106" t="str">
        <f>IF('③入力シート'!B256="","",'③入力シート'!B256)</f>
        <v/>
      </c>
      <c r="E280" s="108"/>
      <c r="F280" s="108"/>
      <c r="G280" s="112"/>
      <c r="H280" s="91" t="str">
        <f>IF('③入力シート'!C256="","",'③入力シート'!C256)</f>
        <v/>
      </c>
      <c r="I280" s="105"/>
      <c r="J280" s="91" t="str">
        <f>IF('③入力シート'!F256="","",'③入力シート'!Q256)</f>
        <v/>
      </c>
      <c r="K280" s="101"/>
      <c r="L280" s="101"/>
      <c r="M280" s="105"/>
      <c r="N280" s="120" t="str">
        <f>IF('③入力シート'!H256="","",'③入力シート'!R256)</f>
        <v/>
      </c>
      <c r="O280" s="122"/>
      <c r="P280" s="124"/>
      <c r="Q280" s="120" t="str">
        <f>IF('③入力シート'!I256="","",'③入力シート'!S256)</f>
        <v/>
      </c>
      <c r="R280" s="122"/>
      <c r="S280" s="124"/>
      <c r="T280" s="91" t="str">
        <f>IF('③入力シート'!J256="","",'③入力シート'!J256)</f>
        <v/>
      </c>
      <c r="U280" s="101"/>
      <c r="V280" s="101"/>
      <c r="W280" s="105"/>
      <c r="X280" s="135" t="str">
        <f>IF('③入力シート'!K256="","",'③入力シート'!K256)</f>
        <v/>
      </c>
      <c r="Y280" s="137"/>
      <c r="Z280" s="137"/>
      <c r="AA280" s="137"/>
      <c r="AB280" s="139"/>
      <c r="AC280" s="91" t="str">
        <f>IF('③入力シート'!L256="","",'③入力シート'!L256)</f>
        <v/>
      </c>
      <c r="AD280" s="101"/>
      <c r="AE280" s="105"/>
    </row>
    <row r="281" spans="1:31" ht="21" customHeight="1">
      <c r="A281" s="91" t="str">
        <f>IF('③入力シート'!A257="","",'③入力シート'!A257)</f>
        <v/>
      </c>
      <c r="B281" s="101"/>
      <c r="C281" s="105"/>
      <c r="D281" s="106" t="str">
        <f>IF('③入力シート'!B257="","",'③入力シート'!B257)</f>
        <v/>
      </c>
      <c r="E281" s="108"/>
      <c r="F281" s="108"/>
      <c r="G281" s="112"/>
      <c r="H281" s="91" t="str">
        <f>IF('③入力シート'!C257="","",'③入力シート'!C257)</f>
        <v/>
      </c>
      <c r="I281" s="105"/>
      <c r="J281" s="91" t="str">
        <f>IF('③入力シート'!F257="","",'③入力シート'!Q257)</f>
        <v/>
      </c>
      <c r="K281" s="101"/>
      <c r="L281" s="101"/>
      <c r="M281" s="105"/>
      <c r="N281" s="120" t="str">
        <f>IF('③入力シート'!H257="","",'③入力シート'!R257)</f>
        <v/>
      </c>
      <c r="O281" s="122"/>
      <c r="P281" s="124"/>
      <c r="Q281" s="120" t="str">
        <f>IF('③入力シート'!I257="","",'③入力シート'!S257)</f>
        <v/>
      </c>
      <c r="R281" s="122"/>
      <c r="S281" s="124"/>
      <c r="T281" s="91" t="str">
        <f>IF('③入力シート'!J257="","",'③入力シート'!J257)</f>
        <v/>
      </c>
      <c r="U281" s="101"/>
      <c r="V281" s="101"/>
      <c r="W281" s="105"/>
      <c r="X281" s="135" t="str">
        <f>IF('③入力シート'!K257="","",'③入力シート'!K257)</f>
        <v/>
      </c>
      <c r="Y281" s="137"/>
      <c r="Z281" s="137"/>
      <c r="AA281" s="137"/>
      <c r="AB281" s="139"/>
      <c r="AC281" s="91" t="str">
        <f>IF('③入力シート'!L257="","",'③入力シート'!L257)</f>
        <v/>
      </c>
      <c r="AD281" s="101"/>
      <c r="AE281" s="105"/>
    </row>
    <row r="282" spans="1:31" ht="21" customHeight="1">
      <c r="A282" s="91" t="str">
        <f>IF('③入力シート'!A258="","",'③入力シート'!A258)</f>
        <v/>
      </c>
      <c r="B282" s="101"/>
      <c r="C282" s="105"/>
      <c r="D282" s="106" t="str">
        <f>IF('③入力シート'!B258="","",'③入力シート'!B258)</f>
        <v/>
      </c>
      <c r="E282" s="108"/>
      <c r="F282" s="108"/>
      <c r="G282" s="112"/>
      <c r="H282" s="91" t="str">
        <f>IF('③入力シート'!C258="","",'③入力シート'!C258)</f>
        <v/>
      </c>
      <c r="I282" s="105"/>
      <c r="J282" s="91" t="str">
        <f>IF('③入力シート'!F258="","",'③入力シート'!Q258)</f>
        <v/>
      </c>
      <c r="K282" s="101"/>
      <c r="L282" s="101"/>
      <c r="M282" s="105"/>
      <c r="N282" s="120" t="str">
        <f>IF('③入力シート'!H258="","",'③入力シート'!R258)</f>
        <v/>
      </c>
      <c r="O282" s="122"/>
      <c r="P282" s="124"/>
      <c r="Q282" s="120" t="str">
        <f>IF('③入力シート'!I258="","",'③入力シート'!S258)</f>
        <v/>
      </c>
      <c r="R282" s="122"/>
      <c r="S282" s="124"/>
      <c r="T282" s="91" t="str">
        <f>IF('③入力シート'!J258="","",'③入力シート'!J258)</f>
        <v/>
      </c>
      <c r="U282" s="101"/>
      <c r="V282" s="101"/>
      <c r="W282" s="105"/>
      <c r="X282" s="135" t="str">
        <f>IF('③入力シート'!K258="","",'③入力シート'!K258)</f>
        <v/>
      </c>
      <c r="Y282" s="137"/>
      <c r="Z282" s="137"/>
      <c r="AA282" s="137"/>
      <c r="AB282" s="139"/>
      <c r="AC282" s="91" t="str">
        <f>IF('③入力シート'!L258="","",'③入力シート'!L258)</f>
        <v/>
      </c>
      <c r="AD282" s="101"/>
      <c r="AE282" s="105"/>
    </row>
    <row r="283" spans="1:31" ht="21" customHeight="1">
      <c r="A283" s="91" t="str">
        <f>IF('③入力シート'!A259="","",'③入力シート'!A259)</f>
        <v/>
      </c>
      <c r="B283" s="101"/>
      <c r="C283" s="105"/>
      <c r="D283" s="106" t="str">
        <f>IF('③入力シート'!B259="","",'③入力シート'!B259)</f>
        <v/>
      </c>
      <c r="E283" s="108"/>
      <c r="F283" s="108"/>
      <c r="G283" s="112"/>
      <c r="H283" s="91" t="str">
        <f>IF('③入力シート'!C259="","",'③入力シート'!C259)</f>
        <v/>
      </c>
      <c r="I283" s="105"/>
      <c r="J283" s="91" t="str">
        <f>IF('③入力シート'!F259="","",'③入力シート'!Q259)</f>
        <v/>
      </c>
      <c r="K283" s="101"/>
      <c r="L283" s="101"/>
      <c r="M283" s="105"/>
      <c r="N283" s="120" t="str">
        <f>IF('③入力シート'!H259="","",'③入力シート'!R259)</f>
        <v/>
      </c>
      <c r="O283" s="122"/>
      <c r="P283" s="124"/>
      <c r="Q283" s="120" t="str">
        <f>IF('③入力シート'!I259="","",'③入力シート'!S259)</f>
        <v/>
      </c>
      <c r="R283" s="122"/>
      <c r="S283" s="124"/>
      <c r="T283" s="91" t="str">
        <f>IF('③入力シート'!J259="","",'③入力シート'!J259)</f>
        <v/>
      </c>
      <c r="U283" s="101"/>
      <c r="V283" s="101"/>
      <c r="W283" s="105"/>
      <c r="X283" s="135" t="str">
        <f>IF('③入力シート'!K259="","",'③入力シート'!K259)</f>
        <v/>
      </c>
      <c r="Y283" s="137"/>
      <c r="Z283" s="137"/>
      <c r="AA283" s="137"/>
      <c r="AB283" s="139"/>
      <c r="AC283" s="91" t="str">
        <f>IF('③入力シート'!L259="","",'③入力シート'!L259)</f>
        <v/>
      </c>
      <c r="AD283" s="101"/>
      <c r="AE283" s="105"/>
    </row>
    <row r="284" spans="1:31" ht="21" customHeight="1">
      <c r="A284" s="91" t="str">
        <f>IF('③入力シート'!A260="","",'③入力シート'!A260)</f>
        <v/>
      </c>
      <c r="B284" s="101"/>
      <c r="C284" s="105"/>
      <c r="D284" s="106" t="str">
        <f>IF('③入力シート'!B260="","",'③入力シート'!B260)</f>
        <v/>
      </c>
      <c r="E284" s="108"/>
      <c r="F284" s="108"/>
      <c r="G284" s="112"/>
      <c r="H284" s="91" t="str">
        <f>IF('③入力シート'!C260="","",'③入力シート'!C260)</f>
        <v/>
      </c>
      <c r="I284" s="105"/>
      <c r="J284" s="91" t="str">
        <f>IF('③入力シート'!F260="","",'③入力シート'!Q260)</f>
        <v/>
      </c>
      <c r="K284" s="101"/>
      <c r="L284" s="101"/>
      <c r="M284" s="105"/>
      <c r="N284" s="120" t="str">
        <f>IF('③入力シート'!H260="","",'③入力シート'!R260)</f>
        <v/>
      </c>
      <c r="O284" s="122"/>
      <c r="P284" s="124"/>
      <c r="Q284" s="120" t="str">
        <f>IF('③入力シート'!I260="","",'③入力シート'!S260)</f>
        <v/>
      </c>
      <c r="R284" s="122"/>
      <c r="S284" s="124"/>
      <c r="T284" s="91" t="str">
        <f>IF('③入力シート'!J260="","",'③入力シート'!J260)</f>
        <v/>
      </c>
      <c r="U284" s="101"/>
      <c r="V284" s="101"/>
      <c r="W284" s="105"/>
      <c r="X284" s="135" t="str">
        <f>IF('③入力シート'!K260="","",'③入力シート'!K260)</f>
        <v/>
      </c>
      <c r="Y284" s="137"/>
      <c r="Z284" s="137"/>
      <c r="AA284" s="137"/>
      <c r="AB284" s="139"/>
      <c r="AC284" s="91" t="str">
        <f>IF('③入力シート'!L260="","",'③入力シート'!L260)</f>
        <v/>
      </c>
      <c r="AD284" s="101"/>
      <c r="AE284" s="105"/>
    </row>
    <row r="285" spans="1:31" ht="21" customHeight="1">
      <c r="A285" s="91" t="str">
        <f>IF('③入力シート'!A261="","",'③入力シート'!A261)</f>
        <v/>
      </c>
      <c r="B285" s="101"/>
      <c r="C285" s="105"/>
      <c r="D285" s="106" t="str">
        <f>IF('③入力シート'!B261="","",'③入力シート'!B261)</f>
        <v/>
      </c>
      <c r="E285" s="108"/>
      <c r="F285" s="108"/>
      <c r="G285" s="112"/>
      <c r="H285" s="91" t="str">
        <f>IF('③入力シート'!C261="","",'③入力シート'!C261)</f>
        <v/>
      </c>
      <c r="I285" s="105"/>
      <c r="J285" s="91" t="str">
        <f>IF('③入力シート'!F261="","",'③入力シート'!Q261)</f>
        <v/>
      </c>
      <c r="K285" s="101"/>
      <c r="L285" s="101"/>
      <c r="M285" s="105"/>
      <c r="N285" s="120" t="str">
        <f>IF('③入力シート'!H261="","",'③入力シート'!R261)</f>
        <v/>
      </c>
      <c r="O285" s="122"/>
      <c r="P285" s="124"/>
      <c r="Q285" s="120" t="str">
        <f>IF('③入力シート'!I261="","",'③入力シート'!S261)</f>
        <v/>
      </c>
      <c r="R285" s="122"/>
      <c r="S285" s="124"/>
      <c r="T285" s="91" t="str">
        <f>IF('③入力シート'!J261="","",'③入力シート'!J261)</f>
        <v/>
      </c>
      <c r="U285" s="101"/>
      <c r="V285" s="101"/>
      <c r="W285" s="105"/>
      <c r="X285" s="135" t="str">
        <f>IF('③入力シート'!K261="","",'③入力シート'!K261)</f>
        <v/>
      </c>
      <c r="Y285" s="137"/>
      <c r="Z285" s="137"/>
      <c r="AA285" s="137"/>
      <c r="AB285" s="139"/>
      <c r="AC285" s="91" t="str">
        <f>IF('③入力シート'!L261="","",'③入力シート'!L261)</f>
        <v/>
      </c>
      <c r="AD285" s="101"/>
      <c r="AE285" s="105"/>
    </row>
    <row r="286" spans="1:31" ht="21" customHeight="1">
      <c r="A286" s="91" t="str">
        <f>IF('③入力シート'!A262="","",'③入力シート'!A262)</f>
        <v/>
      </c>
      <c r="B286" s="101"/>
      <c r="C286" s="105"/>
      <c r="D286" s="106" t="str">
        <f>IF('③入力シート'!B262="","",'③入力シート'!B262)</f>
        <v/>
      </c>
      <c r="E286" s="108"/>
      <c r="F286" s="108"/>
      <c r="G286" s="112"/>
      <c r="H286" s="91" t="str">
        <f>IF('③入力シート'!C262="","",'③入力シート'!C262)</f>
        <v/>
      </c>
      <c r="I286" s="105"/>
      <c r="J286" s="91" t="str">
        <f>IF('③入力シート'!F262="","",'③入力シート'!Q262)</f>
        <v/>
      </c>
      <c r="K286" s="101"/>
      <c r="L286" s="101"/>
      <c r="M286" s="105"/>
      <c r="N286" s="120" t="str">
        <f>IF('③入力シート'!H262="","",'③入力シート'!R262)</f>
        <v/>
      </c>
      <c r="O286" s="122"/>
      <c r="P286" s="124"/>
      <c r="Q286" s="120" t="str">
        <f>IF('③入力シート'!I262="","",'③入力シート'!S262)</f>
        <v/>
      </c>
      <c r="R286" s="122"/>
      <c r="S286" s="124"/>
      <c r="T286" s="91" t="str">
        <f>IF('③入力シート'!J262="","",'③入力シート'!J262)</f>
        <v/>
      </c>
      <c r="U286" s="101"/>
      <c r="V286" s="101"/>
      <c r="W286" s="105"/>
      <c r="X286" s="135" t="str">
        <f>IF('③入力シート'!K262="","",'③入力シート'!K262)</f>
        <v/>
      </c>
      <c r="Y286" s="137"/>
      <c r="Z286" s="137"/>
      <c r="AA286" s="137"/>
      <c r="AB286" s="139"/>
      <c r="AC286" s="91" t="str">
        <f>IF('③入力シート'!L262="","",'③入力シート'!L262)</f>
        <v/>
      </c>
      <c r="AD286" s="101"/>
      <c r="AE286" s="105"/>
    </row>
    <row r="287" spans="1:31" ht="21" customHeight="1">
      <c r="A287" s="91" t="str">
        <f>IF('③入力シート'!A263="","",'③入力シート'!A263)</f>
        <v/>
      </c>
      <c r="B287" s="101"/>
      <c r="C287" s="105"/>
      <c r="D287" s="106" t="str">
        <f>IF('③入力シート'!B263="","",'③入力シート'!B263)</f>
        <v/>
      </c>
      <c r="E287" s="108"/>
      <c r="F287" s="108"/>
      <c r="G287" s="112"/>
      <c r="H287" s="91" t="str">
        <f>IF('③入力シート'!C263="","",'③入力シート'!C263)</f>
        <v/>
      </c>
      <c r="I287" s="105"/>
      <c r="J287" s="91" t="str">
        <f>IF('③入力シート'!F263="","",'③入力シート'!Q263)</f>
        <v/>
      </c>
      <c r="K287" s="101"/>
      <c r="L287" s="101"/>
      <c r="M287" s="105"/>
      <c r="N287" s="120" t="str">
        <f>IF('③入力シート'!H263="","",'③入力シート'!R263)</f>
        <v/>
      </c>
      <c r="O287" s="122"/>
      <c r="P287" s="124"/>
      <c r="Q287" s="120" t="str">
        <f>IF('③入力シート'!I263="","",'③入力シート'!S263)</f>
        <v/>
      </c>
      <c r="R287" s="122"/>
      <c r="S287" s="124"/>
      <c r="T287" s="91" t="str">
        <f>IF('③入力シート'!J263="","",'③入力シート'!J263)</f>
        <v/>
      </c>
      <c r="U287" s="101"/>
      <c r="V287" s="101"/>
      <c r="W287" s="105"/>
      <c r="X287" s="135" t="str">
        <f>IF('③入力シート'!K263="","",'③入力シート'!K263)</f>
        <v/>
      </c>
      <c r="Y287" s="137"/>
      <c r="Z287" s="137"/>
      <c r="AA287" s="137"/>
      <c r="AB287" s="139"/>
      <c r="AC287" s="91" t="str">
        <f>IF('③入力シート'!L263="","",'③入力シート'!L263)</f>
        <v/>
      </c>
      <c r="AD287" s="101"/>
      <c r="AE287" s="105"/>
    </row>
    <row r="288" spans="1:31" ht="21" customHeight="1">
      <c r="A288" s="91" t="str">
        <f>IF('③入力シート'!A264="","",'③入力シート'!A264)</f>
        <v/>
      </c>
      <c r="B288" s="101"/>
      <c r="C288" s="105"/>
      <c r="D288" s="106" t="str">
        <f>IF('③入力シート'!B264="","",'③入力シート'!B264)</f>
        <v/>
      </c>
      <c r="E288" s="108"/>
      <c r="F288" s="108"/>
      <c r="G288" s="112"/>
      <c r="H288" s="91" t="str">
        <f>IF('③入力シート'!C264="","",'③入力シート'!C264)</f>
        <v/>
      </c>
      <c r="I288" s="105"/>
      <c r="J288" s="91" t="str">
        <f>IF('③入力シート'!F264="","",'③入力シート'!Q264)</f>
        <v/>
      </c>
      <c r="K288" s="101"/>
      <c r="L288" s="101"/>
      <c r="M288" s="105"/>
      <c r="N288" s="120" t="str">
        <f>IF('③入力シート'!H264="","",'③入力シート'!R264)</f>
        <v/>
      </c>
      <c r="O288" s="122"/>
      <c r="P288" s="124"/>
      <c r="Q288" s="120" t="str">
        <f>IF('③入力シート'!I264="","",'③入力シート'!S264)</f>
        <v/>
      </c>
      <c r="R288" s="122"/>
      <c r="S288" s="124"/>
      <c r="T288" s="91" t="str">
        <f>IF('③入力シート'!J264="","",'③入力シート'!J264)</f>
        <v/>
      </c>
      <c r="U288" s="101"/>
      <c r="V288" s="101"/>
      <c r="W288" s="105"/>
      <c r="X288" s="135" t="str">
        <f>IF('③入力シート'!K264="","",'③入力シート'!K264)</f>
        <v/>
      </c>
      <c r="Y288" s="137"/>
      <c r="Z288" s="137"/>
      <c r="AA288" s="137"/>
      <c r="AB288" s="139"/>
      <c r="AC288" s="91" t="str">
        <f>IF('③入力シート'!L264="","",'③入力シート'!L264)</f>
        <v/>
      </c>
      <c r="AD288" s="101"/>
      <c r="AE288" s="105"/>
    </row>
    <row r="289" spans="1:31" ht="21" customHeight="1">
      <c r="A289" s="91" t="str">
        <f>IF('③入力シート'!A265="","",'③入力シート'!A265)</f>
        <v/>
      </c>
      <c r="B289" s="101"/>
      <c r="C289" s="105"/>
      <c r="D289" s="106" t="str">
        <f>IF('③入力シート'!B265="","",'③入力シート'!B265)</f>
        <v/>
      </c>
      <c r="E289" s="108"/>
      <c r="F289" s="108"/>
      <c r="G289" s="112"/>
      <c r="H289" s="91" t="str">
        <f>IF('③入力シート'!C265="","",'③入力シート'!C265)</f>
        <v/>
      </c>
      <c r="I289" s="105"/>
      <c r="J289" s="91" t="str">
        <f>IF('③入力シート'!F265="","",'③入力シート'!Q265)</f>
        <v/>
      </c>
      <c r="K289" s="101"/>
      <c r="L289" s="101"/>
      <c r="M289" s="105"/>
      <c r="N289" s="120" t="str">
        <f>IF('③入力シート'!H265="","",'③入力シート'!R265)</f>
        <v/>
      </c>
      <c r="O289" s="122"/>
      <c r="P289" s="124"/>
      <c r="Q289" s="120" t="str">
        <f>IF('③入力シート'!I265="","",'③入力シート'!S265)</f>
        <v/>
      </c>
      <c r="R289" s="122"/>
      <c r="S289" s="124"/>
      <c r="T289" s="91" t="str">
        <f>IF('③入力シート'!J265="","",'③入力シート'!J265)</f>
        <v/>
      </c>
      <c r="U289" s="101"/>
      <c r="V289" s="101"/>
      <c r="W289" s="105"/>
      <c r="X289" s="135" t="str">
        <f>IF('③入力シート'!K265="","",'③入力シート'!K265)</f>
        <v/>
      </c>
      <c r="Y289" s="137"/>
      <c r="Z289" s="137"/>
      <c r="AA289" s="137"/>
      <c r="AB289" s="139"/>
      <c r="AC289" s="91" t="str">
        <f>IF('③入力シート'!L265="","",'③入力シート'!L265)</f>
        <v/>
      </c>
      <c r="AD289" s="101"/>
      <c r="AE289" s="105"/>
    </row>
    <row r="290" spans="1:31" ht="21" customHeight="1">
      <c r="A290" s="91" t="str">
        <f>IF('③入力シート'!A266="","",'③入力シート'!A266)</f>
        <v/>
      </c>
      <c r="B290" s="101"/>
      <c r="C290" s="105"/>
      <c r="D290" s="106" t="str">
        <f>IF('③入力シート'!B266="","",'③入力シート'!B266)</f>
        <v/>
      </c>
      <c r="E290" s="108"/>
      <c r="F290" s="108"/>
      <c r="G290" s="112"/>
      <c r="H290" s="91" t="str">
        <f>IF('③入力シート'!C266="","",'③入力シート'!C266)</f>
        <v/>
      </c>
      <c r="I290" s="105"/>
      <c r="J290" s="91" t="str">
        <f>IF('③入力シート'!F266="","",'③入力シート'!Q266)</f>
        <v/>
      </c>
      <c r="K290" s="101"/>
      <c r="L290" s="101"/>
      <c r="M290" s="105"/>
      <c r="N290" s="120" t="str">
        <f>IF('③入力シート'!H266="","",'③入力シート'!R266)</f>
        <v/>
      </c>
      <c r="O290" s="122"/>
      <c r="P290" s="124"/>
      <c r="Q290" s="120" t="str">
        <f>IF('③入力シート'!I266="","",'③入力シート'!S266)</f>
        <v/>
      </c>
      <c r="R290" s="122"/>
      <c r="S290" s="124"/>
      <c r="T290" s="91" t="str">
        <f>IF('③入力シート'!J266="","",'③入力シート'!J266)</f>
        <v/>
      </c>
      <c r="U290" s="101"/>
      <c r="V290" s="101"/>
      <c r="W290" s="105"/>
      <c r="X290" s="135" t="str">
        <f>IF('③入力シート'!K266="","",'③入力シート'!K266)</f>
        <v/>
      </c>
      <c r="Y290" s="137"/>
      <c r="Z290" s="137"/>
      <c r="AA290" s="137"/>
      <c r="AB290" s="139"/>
      <c r="AC290" s="91" t="str">
        <f>IF('③入力シート'!L266="","",'③入力シート'!L266)</f>
        <v/>
      </c>
      <c r="AD290" s="101"/>
      <c r="AE290" s="105"/>
    </row>
    <row r="291" spans="1:31" ht="21" customHeight="1">
      <c r="A291" s="91" t="str">
        <f>IF('③入力シート'!A267="","",'③入力シート'!A267)</f>
        <v/>
      </c>
      <c r="B291" s="101"/>
      <c r="C291" s="105"/>
      <c r="D291" s="106" t="str">
        <f>IF('③入力シート'!B267="","",'③入力シート'!B267)</f>
        <v/>
      </c>
      <c r="E291" s="108"/>
      <c r="F291" s="108"/>
      <c r="G291" s="112"/>
      <c r="H291" s="91" t="str">
        <f>IF('③入力シート'!C267="","",'③入力シート'!C267)</f>
        <v/>
      </c>
      <c r="I291" s="105"/>
      <c r="J291" s="91" t="str">
        <f>IF('③入力シート'!F267="","",'③入力シート'!Q267)</f>
        <v/>
      </c>
      <c r="K291" s="101"/>
      <c r="L291" s="101"/>
      <c r="M291" s="105"/>
      <c r="N291" s="120" t="str">
        <f>IF('③入力シート'!H267="","",'③入力シート'!R267)</f>
        <v/>
      </c>
      <c r="O291" s="122"/>
      <c r="P291" s="124"/>
      <c r="Q291" s="120" t="str">
        <f>IF('③入力シート'!I267="","",'③入力シート'!S267)</f>
        <v/>
      </c>
      <c r="R291" s="122"/>
      <c r="S291" s="124"/>
      <c r="T291" s="91" t="str">
        <f>IF('③入力シート'!J267="","",'③入力シート'!J267)</f>
        <v/>
      </c>
      <c r="U291" s="101"/>
      <c r="V291" s="101"/>
      <c r="W291" s="105"/>
      <c r="X291" s="135" t="str">
        <f>IF('③入力シート'!K267="","",'③入力シート'!K267)</f>
        <v/>
      </c>
      <c r="Y291" s="137"/>
      <c r="Z291" s="137"/>
      <c r="AA291" s="137"/>
      <c r="AB291" s="139"/>
      <c r="AC291" s="91" t="str">
        <f>IF('③入力シート'!L267="","",'③入力シート'!L267)</f>
        <v/>
      </c>
      <c r="AD291" s="101"/>
      <c r="AE291" s="105"/>
    </row>
    <row r="292" spans="1:31" ht="21" customHeight="1">
      <c r="A292" s="91" t="str">
        <f>IF('③入力シート'!A268="","",'③入力シート'!A268)</f>
        <v/>
      </c>
      <c r="B292" s="101"/>
      <c r="C292" s="105"/>
      <c r="D292" s="106" t="str">
        <f>IF('③入力シート'!B268="","",'③入力シート'!B268)</f>
        <v/>
      </c>
      <c r="E292" s="108"/>
      <c r="F292" s="108"/>
      <c r="G292" s="112"/>
      <c r="H292" s="91" t="str">
        <f>IF('③入力シート'!C268="","",'③入力シート'!C268)</f>
        <v/>
      </c>
      <c r="I292" s="105"/>
      <c r="J292" s="91" t="str">
        <f>IF('③入力シート'!F268="","",'③入力シート'!Q268)</f>
        <v/>
      </c>
      <c r="K292" s="101"/>
      <c r="L292" s="101"/>
      <c r="M292" s="105"/>
      <c r="N292" s="120" t="str">
        <f>IF('③入力シート'!H268="","",'③入力シート'!R268)</f>
        <v/>
      </c>
      <c r="O292" s="122"/>
      <c r="P292" s="124"/>
      <c r="Q292" s="120" t="str">
        <f>IF('③入力シート'!I268="","",'③入力シート'!S268)</f>
        <v/>
      </c>
      <c r="R292" s="122"/>
      <c r="S292" s="124"/>
      <c r="T292" s="91" t="str">
        <f>IF('③入力シート'!J268="","",'③入力シート'!J268)</f>
        <v/>
      </c>
      <c r="U292" s="101"/>
      <c r="V292" s="101"/>
      <c r="W292" s="105"/>
      <c r="X292" s="135" t="str">
        <f>IF('③入力シート'!K268="","",'③入力シート'!K268)</f>
        <v/>
      </c>
      <c r="Y292" s="137"/>
      <c r="Z292" s="137"/>
      <c r="AA292" s="137"/>
      <c r="AB292" s="139"/>
      <c r="AC292" s="91" t="str">
        <f>IF('③入力シート'!L268="","",'③入力シート'!L268)</f>
        <v/>
      </c>
      <c r="AD292" s="101"/>
      <c r="AE292" s="105"/>
    </row>
    <row r="293" spans="1:31" ht="21" customHeight="1">
      <c r="A293" s="91" t="str">
        <f>IF('③入力シート'!A269="","",'③入力シート'!A269)</f>
        <v/>
      </c>
      <c r="B293" s="101"/>
      <c r="C293" s="105"/>
      <c r="D293" s="106" t="str">
        <f>IF('③入力シート'!B269="","",'③入力シート'!B269)</f>
        <v/>
      </c>
      <c r="E293" s="108"/>
      <c r="F293" s="108"/>
      <c r="G293" s="112"/>
      <c r="H293" s="91" t="str">
        <f>IF('③入力シート'!C269="","",'③入力シート'!C269)</f>
        <v/>
      </c>
      <c r="I293" s="105"/>
      <c r="J293" s="91" t="str">
        <f>IF('③入力シート'!F269="","",'③入力シート'!Q269)</f>
        <v/>
      </c>
      <c r="K293" s="101"/>
      <c r="L293" s="101"/>
      <c r="M293" s="105"/>
      <c r="N293" s="120" t="str">
        <f>IF('③入力シート'!H269="","",'③入力シート'!R269)</f>
        <v/>
      </c>
      <c r="O293" s="122"/>
      <c r="P293" s="124"/>
      <c r="Q293" s="120" t="str">
        <f>IF('③入力シート'!I269="","",'③入力シート'!S269)</f>
        <v/>
      </c>
      <c r="R293" s="122"/>
      <c r="S293" s="124"/>
      <c r="T293" s="91" t="str">
        <f>IF('③入力シート'!J269="","",'③入力シート'!J269)</f>
        <v/>
      </c>
      <c r="U293" s="101"/>
      <c r="V293" s="101"/>
      <c r="W293" s="105"/>
      <c r="X293" s="135" t="str">
        <f>IF('③入力シート'!K269="","",'③入力シート'!K269)</f>
        <v/>
      </c>
      <c r="Y293" s="137"/>
      <c r="Z293" s="137"/>
      <c r="AA293" s="137"/>
      <c r="AB293" s="139"/>
      <c r="AC293" s="91" t="str">
        <f>IF('③入力シート'!L269="","",'③入力シート'!L269)</f>
        <v/>
      </c>
      <c r="AD293" s="101"/>
      <c r="AE293" s="105"/>
    </row>
    <row r="294" spans="1:31" ht="21" customHeight="1">
      <c r="A294" s="91" t="str">
        <f>IF('③入力シート'!A270="","",'③入力シート'!A270)</f>
        <v/>
      </c>
      <c r="B294" s="101"/>
      <c r="C294" s="105"/>
      <c r="D294" s="106" t="str">
        <f>IF('③入力シート'!B270="","",'③入力シート'!B270)</f>
        <v/>
      </c>
      <c r="E294" s="108"/>
      <c r="F294" s="108"/>
      <c r="G294" s="112"/>
      <c r="H294" s="91" t="str">
        <f>IF('③入力シート'!C270="","",'③入力シート'!C270)</f>
        <v/>
      </c>
      <c r="I294" s="105"/>
      <c r="J294" s="91" t="str">
        <f>IF('③入力シート'!F270="","",'③入力シート'!Q270)</f>
        <v/>
      </c>
      <c r="K294" s="101"/>
      <c r="L294" s="101"/>
      <c r="M294" s="105"/>
      <c r="N294" s="120" t="str">
        <f>IF('③入力シート'!H270="","",'③入力シート'!R270)</f>
        <v/>
      </c>
      <c r="O294" s="122"/>
      <c r="P294" s="124"/>
      <c r="Q294" s="120" t="str">
        <f>IF('③入力シート'!I270="","",'③入力シート'!S270)</f>
        <v/>
      </c>
      <c r="R294" s="122"/>
      <c r="S294" s="124"/>
      <c r="T294" s="91" t="str">
        <f>IF('③入力シート'!J270="","",'③入力シート'!J270)</f>
        <v/>
      </c>
      <c r="U294" s="101"/>
      <c r="V294" s="101"/>
      <c r="W294" s="105"/>
      <c r="X294" s="135" t="str">
        <f>IF('③入力シート'!K270="","",'③入力シート'!K270)</f>
        <v/>
      </c>
      <c r="Y294" s="137"/>
      <c r="Z294" s="137"/>
      <c r="AA294" s="137"/>
      <c r="AB294" s="139"/>
      <c r="AC294" s="91" t="str">
        <f>IF('③入力シート'!L270="","",'③入力シート'!L270)</f>
        <v/>
      </c>
      <c r="AD294" s="101"/>
      <c r="AE294" s="105"/>
    </row>
    <row r="295" spans="1:31" ht="21" customHeight="1">
      <c r="A295" s="91" t="str">
        <f>IF('③入力シート'!A271="","",'③入力シート'!A271)</f>
        <v/>
      </c>
      <c r="B295" s="101"/>
      <c r="C295" s="105"/>
      <c r="D295" s="106" t="str">
        <f>IF('③入力シート'!B271="","",'③入力シート'!B271)</f>
        <v/>
      </c>
      <c r="E295" s="108"/>
      <c r="F295" s="108"/>
      <c r="G295" s="112"/>
      <c r="H295" s="91" t="str">
        <f>IF('③入力シート'!C271="","",'③入力シート'!C271)</f>
        <v/>
      </c>
      <c r="I295" s="105"/>
      <c r="J295" s="91" t="str">
        <f>IF('③入力シート'!F271="","",'③入力シート'!Q271)</f>
        <v/>
      </c>
      <c r="K295" s="101"/>
      <c r="L295" s="101"/>
      <c r="M295" s="105"/>
      <c r="N295" s="120" t="str">
        <f>IF('③入力シート'!H271="","",'③入力シート'!R271)</f>
        <v/>
      </c>
      <c r="O295" s="122"/>
      <c r="P295" s="124"/>
      <c r="Q295" s="120" t="str">
        <f>IF('③入力シート'!I271="","",'③入力シート'!S271)</f>
        <v/>
      </c>
      <c r="R295" s="122"/>
      <c r="S295" s="124"/>
      <c r="T295" s="91" t="str">
        <f>IF('③入力シート'!J271="","",'③入力シート'!J271)</f>
        <v/>
      </c>
      <c r="U295" s="101"/>
      <c r="V295" s="101"/>
      <c r="W295" s="105"/>
      <c r="X295" s="135" t="str">
        <f>IF('③入力シート'!K271="","",'③入力シート'!K271)</f>
        <v/>
      </c>
      <c r="Y295" s="137"/>
      <c r="Z295" s="137"/>
      <c r="AA295" s="137"/>
      <c r="AB295" s="139"/>
      <c r="AC295" s="91" t="str">
        <f>IF('③入力シート'!L271="","",'③入力シート'!L271)</f>
        <v/>
      </c>
      <c r="AD295" s="101"/>
      <c r="AE295" s="105"/>
    </row>
    <row r="296" spans="1:31" ht="21" customHeight="1">
      <c r="A296" s="91" t="str">
        <f>IF('③入力シート'!A272="","",'③入力シート'!A272)</f>
        <v/>
      </c>
      <c r="B296" s="101"/>
      <c r="C296" s="105"/>
      <c r="D296" s="106" t="str">
        <f>IF('③入力シート'!B272="","",'③入力シート'!B272)</f>
        <v/>
      </c>
      <c r="E296" s="108"/>
      <c r="F296" s="108"/>
      <c r="G296" s="112"/>
      <c r="H296" s="91" t="str">
        <f>IF('③入力シート'!C272="","",'③入力シート'!C272)</f>
        <v/>
      </c>
      <c r="I296" s="105"/>
      <c r="J296" s="91" t="str">
        <f>IF('③入力シート'!F272="","",'③入力シート'!Q272)</f>
        <v/>
      </c>
      <c r="K296" s="101"/>
      <c r="L296" s="101"/>
      <c r="M296" s="105"/>
      <c r="N296" s="120" t="str">
        <f>IF('③入力シート'!H272="","",'③入力シート'!R272)</f>
        <v/>
      </c>
      <c r="O296" s="122"/>
      <c r="P296" s="124"/>
      <c r="Q296" s="120" t="str">
        <f>IF('③入力シート'!I272="","",'③入力シート'!S272)</f>
        <v/>
      </c>
      <c r="R296" s="122"/>
      <c r="S296" s="124"/>
      <c r="T296" s="91" t="str">
        <f>IF('③入力シート'!J272="","",'③入力シート'!J272)</f>
        <v/>
      </c>
      <c r="U296" s="101"/>
      <c r="V296" s="101"/>
      <c r="W296" s="105"/>
      <c r="X296" s="135" t="str">
        <f>IF('③入力シート'!K272="","",'③入力シート'!K272)</f>
        <v/>
      </c>
      <c r="Y296" s="137"/>
      <c r="Z296" s="137"/>
      <c r="AA296" s="137"/>
      <c r="AB296" s="139"/>
      <c r="AC296" s="91" t="str">
        <f>IF('③入力シート'!L272="","",'③入力シート'!L272)</f>
        <v/>
      </c>
      <c r="AD296" s="101"/>
      <c r="AE296" s="105"/>
    </row>
    <row r="297" spans="1:31" ht="21" customHeight="1">
      <c r="A297" s="91" t="str">
        <f>IF('③入力シート'!A273="","",'③入力シート'!A273)</f>
        <v/>
      </c>
      <c r="B297" s="101"/>
      <c r="C297" s="105"/>
      <c r="D297" s="106" t="str">
        <f>IF('③入力シート'!B273="","",'③入力シート'!B273)</f>
        <v/>
      </c>
      <c r="E297" s="108"/>
      <c r="F297" s="108"/>
      <c r="G297" s="112"/>
      <c r="H297" s="91" t="str">
        <f>IF('③入力シート'!C273="","",'③入力シート'!C273)</f>
        <v/>
      </c>
      <c r="I297" s="105"/>
      <c r="J297" s="91" t="str">
        <f>IF('③入力シート'!F273="","",'③入力シート'!Q273)</f>
        <v/>
      </c>
      <c r="K297" s="101"/>
      <c r="L297" s="101"/>
      <c r="M297" s="105"/>
      <c r="N297" s="120" t="str">
        <f>IF('③入力シート'!H273="","",'③入力シート'!R273)</f>
        <v/>
      </c>
      <c r="O297" s="122"/>
      <c r="P297" s="124"/>
      <c r="Q297" s="120" t="str">
        <f>IF('③入力シート'!I273="","",'③入力シート'!S273)</f>
        <v/>
      </c>
      <c r="R297" s="122"/>
      <c r="S297" s="124"/>
      <c r="T297" s="91" t="str">
        <f>IF('③入力シート'!J273="","",'③入力シート'!J273)</f>
        <v/>
      </c>
      <c r="U297" s="101"/>
      <c r="V297" s="101"/>
      <c r="W297" s="105"/>
      <c r="X297" s="135" t="str">
        <f>IF('③入力シート'!K273="","",'③入力シート'!K273)</f>
        <v/>
      </c>
      <c r="Y297" s="137"/>
      <c r="Z297" s="137"/>
      <c r="AA297" s="137"/>
      <c r="AB297" s="139"/>
      <c r="AC297" s="91" t="str">
        <f>IF('③入力シート'!L273="","",'③入力シート'!L273)</f>
        <v/>
      </c>
      <c r="AD297" s="101"/>
      <c r="AE297" s="105"/>
    </row>
    <row r="298" spans="1:31" ht="21" customHeight="1">
      <c r="A298" s="91" t="str">
        <f>IF('③入力シート'!A274="","",'③入力シート'!A274)</f>
        <v/>
      </c>
      <c r="B298" s="101"/>
      <c r="C298" s="105"/>
      <c r="D298" s="106" t="str">
        <f>IF('③入力シート'!B274="","",'③入力シート'!B274)</f>
        <v/>
      </c>
      <c r="E298" s="108"/>
      <c r="F298" s="108"/>
      <c r="G298" s="112"/>
      <c r="H298" s="91" t="str">
        <f>IF('③入力シート'!C274="","",'③入力シート'!C274)</f>
        <v/>
      </c>
      <c r="I298" s="105"/>
      <c r="J298" s="91" t="str">
        <f>IF('③入力シート'!F274="","",'③入力シート'!Q274)</f>
        <v/>
      </c>
      <c r="K298" s="101"/>
      <c r="L298" s="101"/>
      <c r="M298" s="105"/>
      <c r="N298" s="120" t="str">
        <f>IF('③入力シート'!H274="","",'③入力シート'!R274)</f>
        <v/>
      </c>
      <c r="O298" s="122"/>
      <c r="P298" s="124"/>
      <c r="Q298" s="120" t="str">
        <f>IF('③入力シート'!I274="","",'③入力シート'!S274)</f>
        <v/>
      </c>
      <c r="R298" s="122"/>
      <c r="S298" s="124"/>
      <c r="T298" s="91" t="str">
        <f>IF('③入力シート'!J274="","",'③入力シート'!J274)</f>
        <v/>
      </c>
      <c r="U298" s="101"/>
      <c r="V298" s="101"/>
      <c r="W298" s="105"/>
      <c r="X298" s="135" t="str">
        <f>IF('③入力シート'!K274="","",'③入力シート'!K274)</f>
        <v/>
      </c>
      <c r="Y298" s="137"/>
      <c r="Z298" s="137"/>
      <c r="AA298" s="137"/>
      <c r="AB298" s="139"/>
      <c r="AC298" s="91" t="str">
        <f>IF('③入力シート'!L274="","",'③入力シート'!L274)</f>
        <v/>
      </c>
      <c r="AD298" s="101"/>
      <c r="AE298" s="105"/>
    </row>
    <row r="299" spans="1:31" ht="21" customHeight="1">
      <c r="A299" s="91" t="str">
        <f>IF('③入力シート'!A275="","",'③入力シート'!A275)</f>
        <v/>
      </c>
      <c r="B299" s="101"/>
      <c r="C299" s="105"/>
      <c r="D299" s="106" t="str">
        <f>IF('③入力シート'!B275="","",'③入力シート'!B275)</f>
        <v/>
      </c>
      <c r="E299" s="108"/>
      <c r="F299" s="108"/>
      <c r="G299" s="112"/>
      <c r="H299" s="91" t="str">
        <f>IF('③入力シート'!C275="","",'③入力シート'!C275)</f>
        <v/>
      </c>
      <c r="I299" s="105"/>
      <c r="J299" s="91" t="str">
        <f>IF('③入力シート'!F275="","",'③入力シート'!Q275)</f>
        <v/>
      </c>
      <c r="K299" s="101"/>
      <c r="L299" s="101"/>
      <c r="M299" s="105"/>
      <c r="N299" s="120" t="str">
        <f>IF('③入力シート'!H275="","",'③入力シート'!R275)</f>
        <v/>
      </c>
      <c r="O299" s="122"/>
      <c r="P299" s="124"/>
      <c r="Q299" s="120" t="str">
        <f>IF('③入力シート'!I275="","",'③入力シート'!S275)</f>
        <v/>
      </c>
      <c r="R299" s="122"/>
      <c r="S299" s="124"/>
      <c r="T299" s="91" t="str">
        <f>IF('③入力シート'!J275="","",'③入力シート'!J275)</f>
        <v/>
      </c>
      <c r="U299" s="101"/>
      <c r="V299" s="101"/>
      <c r="W299" s="105"/>
      <c r="X299" s="135" t="str">
        <f>IF('③入力シート'!K275="","",'③入力シート'!K275)</f>
        <v/>
      </c>
      <c r="Y299" s="137"/>
      <c r="Z299" s="137"/>
      <c r="AA299" s="137"/>
      <c r="AB299" s="139"/>
      <c r="AC299" s="91" t="str">
        <f>IF('③入力シート'!L275="","",'③入力シート'!L275)</f>
        <v/>
      </c>
      <c r="AD299" s="101"/>
      <c r="AE299" s="105"/>
    </row>
    <row r="300" spans="1:31" ht="21" customHeight="1">
      <c r="A300" s="91" t="str">
        <f>IF('③入力シート'!A276="","",'③入力シート'!A276)</f>
        <v/>
      </c>
      <c r="B300" s="101"/>
      <c r="C300" s="105"/>
      <c r="D300" s="106" t="str">
        <f>IF('③入力シート'!B276="","",'③入力シート'!B276)</f>
        <v/>
      </c>
      <c r="E300" s="108"/>
      <c r="F300" s="108"/>
      <c r="G300" s="112"/>
      <c r="H300" s="91" t="str">
        <f>IF('③入力シート'!C276="","",'③入力シート'!C276)</f>
        <v/>
      </c>
      <c r="I300" s="105"/>
      <c r="J300" s="91" t="str">
        <f>IF('③入力シート'!F276="","",'③入力シート'!Q276)</f>
        <v/>
      </c>
      <c r="K300" s="101"/>
      <c r="L300" s="101"/>
      <c r="M300" s="105"/>
      <c r="N300" s="120" t="str">
        <f>IF('③入力シート'!H276="","",'③入力シート'!R276)</f>
        <v/>
      </c>
      <c r="O300" s="122"/>
      <c r="P300" s="124"/>
      <c r="Q300" s="120" t="str">
        <f>IF('③入力シート'!I276="","",'③入力シート'!S276)</f>
        <v/>
      </c>
      <c r="R300" s="122"/>
      <c r="S300" s="124"/>
      <c r="T300" s="91" t="str">
        <f>IF('③入力シート'!J276="","",'③入力シート'!J276)</f>
        <v/>
      </c>
      <c r="U300" s="101"/>
      <c r="V300" s="101"/>
      <c r="W300" s="105"/>
      <c r="X300" s="135" t="str">
        <f>IF('③入力シート'!K276="","",'③入力シート'!K276)</f>
        <v/>
      </c>
      <c r="Y300" s="137"/>
      <c r="Z300" s="137"/>
      <c r="AA300" s="137"/>
      <c r="AB300" s="139"/>
      <c r="AC300" s="91" t="str">
        <f>IF('③入力シート'!L276="","",'③入力シート'!L276)</f>
        <v/>
      </c>
      <c r="AD300" s="101"/>
      <c r="AE300" s="105"/>
    </row>
    <row r="301" spans="1:31" ht="21" customHeight="1">
      <c r="A301" s="91" t="str">
        <f>IF('③入力シート'!A277="","",'③入力シート'!A277)</f>
        <v/>
      </c>
      <c r="B301" s="101"/>
      <c r="C301" s="105"/>
      <c r="D301" s="106" t="str">
        <f>IF('③入力シート'!B277="","",'③入力シート'!B277)</f>
        <v/>
      </c>
      <c r="E301" s="108"/>
      <c r="F301" s="108"/>
      <c r="G301" s="112"/>
      <c r="H301" s="91" t="str">
        <f>IF('③入力シート'!C277="","",'③入力シート'!C277)</f>
        <v/>
      </c>
      <c r="I301" s="105"/>
      <c r="J301" s="91" t="str">
        <f>IF('③入力シート'!F277="","",'③入力シート'!Q277)</f>
        <v/>
      </c>
      <c r="K301" s="101"/>
      <c r="L301" s="101"/>
      <c r="M301" s="105"/>
      <c r="N301" s="120" t="str">
        <f>IF('③入力シート'!H277="","",'③入力シート'!R277)</f>
        <v/>
      </c>
      <c r="O301" s="122"/>
      <c r="P301" s="124"/>
      <c r="Q301" s="120" t="str">
        <f>IF('③入力シート'!I277="","",'③入力シート'!S277)</f>
        <v/>
      </c>
      <c r="R301" s="122"/>
      <c r="S301" s="124"/>
      <c r="T301" s="91" t="str">
        <f>IF('③入力シート'!J277="","",'③入力シート'!J277)</f>
        <v/>
      </c>
      <c r="U301" s="101"/>
      <c r="V301" s="101"/>
      <c r="W301" s="105"/>
      <c r="X301" s="135" t="str">
        <f>IF('③入力シート'!K277="","",'③入力シート'!K277)</f>
        <v/>
      </c>
      <c r="Y301" s="137"/>
      <c r="Z301" s="137"/>
      <c r="AA301" s="137"/>
      <c r="AB301" s="139"/>
      <c r="AC301" s="91" t="str">
        <f>IF('③入力シート'!L277="","",'③入力シート'!L277)</f>
        <v/>
      </c>
      <c r="AD301" s="101"/>
      <c r="AE301" s="105"/>
    </row>
    <row r="302" spans="1:31" ht="21" customHeight="1">
      <c r="A302" s="91" t="str">
        <f>IF('③入力シート'!A278="","",'③入力シート'!A278)</f>
        <v/>
      </c>
      <c r="B302" s="101"/>
      <c r="C302" s="105"/>
      <c r="D302" s="106" t="str">
        <f>IF('③入力シート'!B278="","",'③入力シート'!B278)</f>
        <v/>
      </c>
      <c r="E302" s="108"/>
      <c r="F302" s="108"/>
      <c r="G302" s="112"/>
      <c r="H302" s="91" t="str">
        <f>IF('③入力シート'!C278="","",'③入力シート'!C278)</f>
        <v/>
      </c>
      <c r="I302" s="105"/>
      <c r="J302" s="91" t="str">
        <f>IF('③入力シート'!F278="","",'③入力シート'!Q278)</f>
        <v/>
      </c>
      <c r="K302" s="101"/>
      <c r="L302" s="101"/>
      <c r="M302" s="105"/>
      <c r="N302" s="120" t="str">
        <f>IF('③入力シート'!H278="","",'③入力シート'!R278)</f>
        <v/>
      </c>
      <c r="O302" s="122"/>
      <c r="P302" s="124"/>
      <c r="Q302" s="120" t="str">
        <f>IF('③入力シート'!I278="","",'③入力シート'!S278)</f>
        <v/>
      </c>
      <c r="R302" s="122"/>
      <c r="S302" s="124"/>
      <c r="T302" s="91" t="str">
        <f>IF('③入力シート'!J278="","",'③入力シート'!J278)</f>
        <v/>
      </c>
      <c r="U302" s="101"/>
      <c r="V302" s="101"/>
      <c r="W302" s="105"/>
      <c r="X302" s="135" t="str">
        <f>IF('③入力シート'!K278="","",'③入力シート'!K278)</f>
        <v/>
      </c>
      <c r="Y302" s="137"/>
      <c r="Z302" s="137"/>
      <c r="AA302" s="137"/>
      <c r="AB302" s="139"/>
      <c r="AC302" s="91" t="str">
        <f>IF('③入力シート'!L278="","",'③入力シート'!L278)</f>
        <v/>
      </c>
      <c r="AD302" s="101"/>
      <c r="AE302" s="105"/>
    </row>
    <row r="303" spans="1:31" ht="21" customHeight="1">
      <c r="A303" s="91" t="str">
        <f>IF('③入力シート'!A279="","",'③入力シート'!A279)</f>
        <v/>
      </c>
      <c r="B303" s="101"/>
      <c r="C303" s="105"/>
      <c r="D303" s="106" t="str">
        <f>IF('③入力シート'!B279="","",'③入力シート'!B279)</f>
        <v/>
      </c>
      <c r="E303" s="108"/>
      <c r="F303" s="108"/>
      <c r="G303" s="112"/>
      <c r="H303" s="91" t="str">
        <f>IF('③入力シート'!C279="","",'③入力シート'!C279)</f>
        <v/>
      </c>
      <c r="I303" s="105"/>
      <c r="J303" s="91" t="str">
        <f>IF('③入力シート'!F279="","",'③入力シート'!Q279)</f>
        <v/>
      </c>
      <c r="K303" s="101"/>
      <c r="L303" s="101"/>
      <c r="M303" s="105"/>
      <c r="N303" s="120" t="str">
        <f>IF('③入力シート'!H279="","",'③入力シート'!R279)</f>
        <v/>
      </c>
      <c r="O303" s="122"/>
      <c r="P303" s="124"/>
      <c r="Q303" s="120" t="str">
        <f>IF('③入力シート'!I279="","",'③入力シート'!S279)</f>
        <v/>
      </c>
      <c r="R303" s="122"/>
      <c r="S303" s="124"/>
      <c r="T303" s="91" t="str">
        <f>IF('③入力シート'!J279="","",'③入力シート'!J279)</f>
        <v/>
      </c>
      <c r="U303" s="101"/>
      <c r="V303" s="101"/>
      <c r="W303" s="105"/>
      <c r="X303" s="135" t="str">
        <f>IF('③入力シート'!K279="","",'③入力シート'!K279)</f>
        <v/>
      </c>
      <c r="Y303" s="137"/>
      <c r="Z303" s="137"/>
      <c r="AA303" s="137"/>
      <c r="AB303" s="139"/>
      <c r="AC303" s="91" t="str">
        <f>IF('③入力シート'!L279="","",'③入力シート'!L279)</f>
        <v/>
      </c>
      <c r="AD303" s="101"/>
      <c r="AE303" s="105"/>
    </row>
    <row r="304" spans="1:31" ht="21" customHeight="1">
      <c r="A304" s="91" t="str">
        <f>IF('③入力シート'!A280="","",'③入力シート'!A280)</f>
        <v/>
      </c>
      <c r="B304" s="101"/>
      <c r="C304" s="105"/>
      <c r="D304" s="106" t="str">
        <f>IF('③入力シート'!B280="","",'③入力シート'!B280)</f>
        <v/>
      </c>
      <c r="E304" s="108"/>
      <c r="F304" s="108"/>
      <c r="G304" s="112"/>
      <c r="H304" s="91" t="str">
        <f>IF('③入力シート'!C280="","",'③入力シート'!C280)</f>
        <v/>
      </c>
      <c r="I304" s="105"/>
      <c r="J304" s="91" t="str">
        <f>IF('③入力シート'!F280="","",'③入力シート'!Q280)</f>
        <v/>
      </c>
      <c r="K304" s="101"/>
      <c r="L304" s="101"/>
      <c r="M304" s="105"/>
      <c r="N304" s="120" t="str">
        <f>IF('③入力シート'!H280="","",'③入力シート'!R280)</f>
        <v/>
      </c>
      <c r="O304" s="122"/>
      <c r="P304" s="124"/>
      <c r="Q304" s="120" t="str">
        <f>IF('③入力シート'!I280="","",'③入力シート'!S280)</f>
        <v/>
      </c>
      <c r="R304" s="122"/>
      <c r="S304" s="124"/>
      <c r="T304" s="91" t="str">
        <f>IF('③入力シート'!J280="","",'③入力シート'!J280)</f>
        <v/>
      </c>
      <c r="U304" s="101"/>
      <c r="V304" s="101"/>
      <c r="W304" s="105"/>
      <c r="X304" s="135" t="str">
        <f>IF('③入力シート'!K280="","",'③入力シート'!K280)</f>
        <v/>
      </c>
      <c r="Y304" s="137"/>
      <c r="Z304" s="137"/>
      <c r="AA304" s="137"/>
      <c r="AB304" s="139"/>
      <c r="AC304" s="91" t="str">
        <f>IF('③入力シート'!L280="","",'③入力シート'!L280)</f>
        <v/>
      </c>
      <c r="AD304" s="101"/>
      <c r="AE304" s="105"/>
    </row>
    <row r="305" spans="1:31" ht="21" customHeight="1">
      <c r="A305" s="91" t="str">
        <f>IF('③入力シート'!A281="","",'③入力シート'!A281)</f>
        <v/>
      </c>
      <c r="B305" s="101"/>
      <c r="C305" s="105"/>
      <c r="D305" s="106" t="str">
        <f>IF('③入力シート'!B281="","",'③入力シート'!B281)</f>
        <v/>
      </c>
      <c r="E305" s="108"/>
      <c r="F305" s="108"/>
      <c r="G305" s="112"/>
      <c r="H305" s="91" t="str">
        <f>IF('③入力シート'!C281="","",'③入力シート'!C281)</f>
        <v/>
      </c>
      <c r="I305" s="105"/>
      <c r="J305" s="91" t="str">
        <f>IF('③入力シート'!F281="","",'③入力シート'!Q281)</f>
        <v/>
      </c>
      <c r="K305" s="101"/>
      <c r="L305" s="101"/>
      <c r="M305" s="105"/>
      <c r="N305" s="120" t="str">
        <f>IF('③入力シート'!H281="","",'③入力シート'!R281)</f>
        <v/>
      </c>
      <c r="O305" s="122"/>
      <c r="P305" s="124"/>
      <c r="Q305" s="120" t="str">
        <f>IF('③入力シート'!I281="","",'③入力シート'!S281)</f>
        <v/>
      </c>
      <c r="R305" s="122"/>
      <c r="S305" s="124"/>
      <c r="T305" s="91" t="str">
        <f>IF('③入力シート'!J281="","",'③入力シート'!J281)</f>
        <v/>
      </c>
      <c r="U305" s="101"/>
      <c r="V305" s="101"/>
      <c r="W305" s="105"/>
      <c r="X305" s="135" t="str">
        <f>IF('③入力シート'!K281="","",'③入力シート'!K281)</f>
        <v/>
      </c>
      <c r="Y305" s="137"/>
      <c r="Z305" s="137"/>
      <c r="AA305" s="137"/>
      <c r="AB305" s="139"/>
      <c r="AC305" s="91" t="str">
        <f>IF('③入力シート'!L281="","",'③入力シート'!L281)</f>
        <v/>
      </c>
      <c r="AD305" s="101"/>
      <c r="AE305" s="105"/>
    </row>
    <row r="306" spans="1:31" ht="21" customHeight="1">
      <c r="A306" s="91" t="str">
        <f>IF('③入力シート'!A282="","",'③入力シート'!A282)</f>
        <v/>
      </c>
      <c r="B306" s="101"/>
      <c r="C306" s="105"/>
      <c r="D306" s="106" t="str">
        <f>IF('③入力シート'!B282="","",'③入力シート'!B282)</f>
        <v/>
      </c>
      <c r="E306" s="108"/>
      <c r="F306" s="108"/>
      <c r="G306" s="112"/>
      <c r="H306" s="91" t="str">
        <f>IF('③入力シート'!C282="","",'③入力シート'!C282)</f>
        <v/>
      </c>
      <c r="I306" s="105"/>
      <c r="J306" s="91" t="str">
        <f>IF('③入力シート'!F282="","",'③入力シート'!Q282)</f>
        <v/>
      </c>
      <c r="K306" s="101"/>
      <c r="L306" s="101"/>
      <c r="M306" s="105"/>
      <c r="N306" s="120" t="str">
        <f>IF('③入力シート'!H282="","",'③入力シート'!R282)</f>
        <v/>
      </c>
      <c r="O306" s="122"/>
      <c r="P306" s="124"/>
      <c r="Q306" s="120" t="str">
        <f>IF('③入力シート'!I282="","",'③入力シート'!S282)</f>
        <v/>
      </c>
      <c r="R306" s="122"/>
      <c r="S306" s="124"/>
      <c r="T306" s="91" t="str">
        <f>IF('③入力シート'!J282="","",'③入力シート'!J282)</f>
        <v/>
      </c>
      <c r="U306" s="101"/>
      <c r="V306" s="101"/>
      <c r="W306" s="105"/>
      <c r="X306" s="135" t="str">
        <f>IF('③入力シート'!K282="","",'③入力シート'!K282)</f>
        <v/>
      </c>
      <c r="Y306" s="137"/>
      <c r="Z306" s="137"/>
      <c r="AA306" s="137"/>
      <c r="AB306" s="139"/>
      <c r="AC306" s="91" t="str">
        <f>IF('③入力シート'!L282="","",'③入力シート'!L282)</f>
        <v/>
      </c>
      <c r="AD306" s="101"/>
      <c r="AE306" s="105"/>
    </row>
    <row r="307" spans="1:31" ht="21" customHeight="1">
      <c r="A307" s="91" t="str">
        <f>IF('③入力シート'!A283="","",'③入力シート'!A283)</f>
        <v/>
      </c>
      <c r="B307" s="101"/>
      <c r="C307" s="105"/>
      <c r="D307" s="106" t="str">
        <f>IF('③入力シート'!B283="","",'③入力シート'!B283)</f>
        <v/>
      </c>
      <c r="E307" s="108"/>
      <c r="F307" s="108"/>
      <c r="G307" s="112"/>
      <c r="H307" s="91" t="str">
        <f>IF('③入力シート'!C283="","",'③入力シート'!C283)</f>
        <v/>
      </c>
      <c r="I307" s="105"/>
      <c r="J307" s="91" t="str">
        <f>IF('③入力シート'!F283="","",'③入力シート'!Q283)</f>
        <v/>
      </c>
      <c r="K307" s="101"/>
      <c r="L307" s="101"/>
      <c r="M307" s="105"/>
      <c r="N307" s="120" t="str">
        <f>IF('③入力シート'!H283="","",'③入力シート'!R283)</f>
        <v/>
      </c>
      <c r="O307" s="122"/>
      <c r="P307" s="124"/>
      <c r="Q307" s="120" t="str">
        <f>IF('③入力シート'!I283="","",'③入力シート'!S283)</f>
        <v/>
      </c>
      <c r="R307" s="122"/>
      <c r="S307" s="124"/>
      <c r="T307" s="91" t="str">
        <f>IF('③入力シート'!J283="","",'③入力シート'!J283)</f>
        <v/>
      </c>
      <c r="U307" s="101"/>
      <c r="V307" s="101"/>
      <c r="W307" s="105"/>
      <c r="X307" s="135" t="str">
        <f>IF('③入力シート'!K283="","",'③入力シート'!K283)</f>
        <v/>
      </c>
      <c r="Y307" s="137"/>
      <c r="Z307" s="137"/>
      <c r="AA307" s="137"/>
      <c r="AB307" s="139"/>
      <c r="AC307" s="91" t="str">
        <f>IF('③入力シート'!L283="","",'③入力シート'!L283)</f>
        <v/>
      </c>
      <c r="AD307" s="101"/>
      <c r="AE307" s="105"/>
    </row>
    <row r="308" spans="1:31" ht="21" customHeight="1">
      <c r="A308" s="91" t="str">
        <f>IF('③入力シート'!A284="","",'③入力シート'!A284)</f>
        <v/>
      </c>
      <c r="B308" s="101"/>
      <c r="C308" s="105"/>
      <c r="D308" s="106" t="str">
        <f>IF('③入力シート'!B284="","",'③入力シート'!B284)</f>
        <v/>
      </c>
      <c r="E308" s="108"/>
      <c r="F308" s="108"/>
      <c r="G308" s="112"/>
      <c r="H308" s="91" t="str">
        <f>IF('③入力シート'!C284="","",'③入力シート'!C284)</f>
        <v/>
      </c>
      <c r="I308" s="105"/>
      <c r="J308" s="91" t="str">
        <f>IF('③入力シート'!F284="","",'③入力シート'!Q284)</f>
        <v/>
      </c>
      <c r="K308" s="101"/>
      <c r="L308" s="101"/>
      <c r="M308" s="105"/>
      <c r="N308" s="120" t="str">
        <f>IF('③入力シート'!H284="","",'③入力シート'!R284)</f>
        <v/>
      </c>
      <c r="O308" s="122"/>
      <c r="P308" s="124"/>
      <c r="Q308" s="120" t="str">
        <f>IF('③入力シート'!I284="","",'③入力シート'!S284)</f>
        <v/>
      </c>
      <c r="R308" s="122"/>
      <c r="S308" s="124"/>
      <c r="T308" s="91" t="str">
        <f>IF('③入力シート'!J284="","",'③入力シート'!J284)</f>
        <v/>
      </c>
      <c r="U308" s="101"/>
      <c r="V308" s="101"/>
      <c r="W308" s="105"/>
      <c r="X308" s="135" t="str">
        <f>IF('③入力シート'!K284="","",'③入力シート'!K284)</f>
        <v/>
      </c>
      <c r="Y308" s="137"/>
      <c r="Z308" s="137"/>
      <c r="AA308" s="137"/>
      <c r="AB308" s="139"/>
      <c r="AC308" s="91" t="str">
        <f>IF('③入力シート'!L284="","",'③入力シート'!L284)</f>
        <v/>
      </c>
      <c r="AD308" s="101"/>
      <c r="AE308" s="105"/>
    </row>
    <row r="309" spans="1:31" ht="21" customHeight="1">
      <c r="A309" s="91" t="str">
        <f>IF('③入力シート'!A285="","",'③入力シート'!A285)</f>
        <v/>
      </c>
      <c r="B309" s="101"/>
      <c r="C309" s="105"/>
      <c r="D309" s="106" t="str">
        <f>IF('③入力シート'!B285="","",'③入力シート'!B285)</f>
        <v/>
      </c>
      <c r="E309" s="108"/>
      <c r="F309" s="108"/>
      <c r="G309" s="112"/>
      <c r="H309" s="91" t="str">
        <f>IF('③入力シート'!C285="","",'③入力シート'!C285)</f>
        <v/>
      </c>
      <c r="I309" s="105"/>
      <c r="J309" s="91" t="str">
        <f>IF('③入力シート'!F285="","",'③入力シート'!Q285)</f>
        <v/>
      </c>
      <c r="K309" s="101"/>
      <c r="L309" s="101"/>
      <c r="M309" s="105"/>
      <c r="N309" s="120" t="str">
        <f>IF('③入力シート'!H285="","",'③入力シート'!R285)</f>
        <v/>
      </c>
      <c r="O309" s="122"/>
      <c r="P309" s="124"/>
      <c r="Q309" s="120" t="str">
        <f>IF('③入力シート'!I285="","",'③入力シート'!S285)</f>
        <v/>
      </c>
      <c r="R309" s="122"/>
      <c r="S309" s="124"/>
      <c r="T309" s="91" t="str">
        <f>IF('③入力シート'!J285="","",'③入力シート'!J285)</f>
        <v/>
      </c>
      <c r="U309" s="101"/>
      <c r="V309" s="101"/>
      <c r="W309" s="105"/>
      <c r="X309" s="135" t="str">
        <f>IF('③入力シート'!K285="","",'③入力シート'!K285)</f>
        <v/>
      </c>
      <c r="Y309" s="137"/>
      <c r="Z309" s="137"/>
      <c r="AA309" s="137"/>
      <c r="AB309" s="139"/>
      <c r="AC309" s="91" t="str">
        <f>IF('③入力シート'!L285="","",'③入力シート'!L285)</f>
        <v/>
      </c>
      <c r="AD309" s="101"/>
      <c r="AE309" s="105"/>
    </row>
    <row r="310" spans="1:31" ht="21" customHeight="1">
      <c r="A310" s="91" t="str">
        <f>IF('③入力シート'!A286="","",'③入力シート'!A286)</f>
        <v/>
      </c>
      <c r="B310" s="101"/>
      <c r="C310" s="105"/>
      <c r="D310" s="106" t="str">
        <f>IF('③入力シート'!B286="","",'③入力シート'!B286)</f>
        <v/>
      </c>
      <c r="E310" s="108"/>
      <c r="F310" s="108"/>
      <c r="G310" s="112"/>
      <c r="H310" s="91" t="str">
        <f>IF('③入力シート'!C286="","",'③入力シート'!C286)</f>
        <v/>
      </c>
      <c r="I310" s="105"/>
      <c r="J310" s="91" t="str">
        <f>IF('③入力シート'!F286="","",'③入力シート'!Q286)</f>
        <v/>
      </c>
      <c r="K310" s="101"/>
      <c r="L310" s="101"/>
      <c r="M310" s="105"/>
      <c r="N310" s="120" t="str">
        <f>IF('③入力シート'!H286="","",'③入力シート'!R286)</f>
        <v/>
      </c>
      <c r="O310" s="122"/>
      <c r="P310" s="124"/>
      <c r="Q310" s="120" t="str">
        <f>IF('③入力シート'!I286="","",'③入力シート'!S286)</f>
        <v/>
      </c>
      <c r="R310" s="122"/>
      <c r="S310" s="124"/>
      <c r="T310" s="91" t="str">
        <f>IF('③入力シート'!J286="","",'③入力シート'!J286)</f>
        <v/>
      </c>
      <c r="U310" s="101"/>
      <c r="V310" s="101"/>
      <c r="W310" s="105"/>
      <c r="X310" s="135" t="str">
        <f>IF('③入力シート'!K286="","",'③入力シート'!K286)</f>
        <v/>
      </c>
      <c r="Y310" s="137"/>
      <c r="Z310" s="137"/>
      <c r="AA310" s="137"/>
      <c r="AB310" s="139"/>
      <c r="AC310" s="91" t="str">
        <f>IF('③入力シート'!L286="","",'③入力シート'!L286)</f>
        <v/>
      </c>
      <c r="AD310" s="101"/>
      <c r="AE310" s="105"/>
    </row>
    <row r="311" spans="1:31" ht="21" customHeight="1">
      <c r="A311" s="91" t="str">
        <f>IF('③入力シート'!A287="","",'③入力シート'!A287)</f>
        <v/>
      </c>
      <c r="B311" s="101"/>
      <c r="C311" s="105"/>
      <c r="D311" s="106" t="str">
        <f>IF('③入力シート'!B287="","",'③入力シート'!B287)</f>
        <v/>
      </c>
      <c r="E311" s="108"/>
      <c r="F311" s="108"/>
      <c r="G311" s="112"/>
      <c r="H311" s="91" t="str">
        <f>IF('③入力シート'!C287="","",'③入力シート'!C287)</f>
        <v/>
      </c>
      <c r="I311" s="105"/>
      <c r="J311" s="91" t="str">
        <f>IF('③入力シート'!F287="","",'③入力シート'!Q287)</f>
        <v/>
      </c>
      <c r="K311" s="101"/>
      <c r="L311" s="101"/>
      <c r="M311" s="105"/>
      <c r="N311" s="120" t="str">
        <f>IF('③入力シート'!H287="","",'③入力シート'!R287)</f>
        <v/>
      </c>
      <c r="O311" s="122"/>
      <c r="P311" s="124"/>
      <c r="Q311" s="120" t="str">
        <f>IF('③入力シート'!I287="","",'③入力シート'!S287)</f>
        <v/>
      </c>
      <c r="R311" s="122"/>
      <c r="S311" s="124"/>
      <c r="T311" s="91" t="str">
        <f>IF('③入力シート'!J287="","",'③入力シート'!J287)</f>
        <v/>
      </c>
      <c r="U311" s="101"/>
      <c r="V311" s="101"/>
      <c r="W311" s="105"/>
      <c r="X311" s="135" t="str">
        <f>IF('③入力シート'!K287="","",'③入力シート'!K287)</f>
        <v/>
      </c>
      <c r="Y311" s="137"/>
      <c r="Z311" s="137"/>
      <c r="AA311" s="137"/>
      <c r="AB311" s="139"/>
      <c r="AC311" s="91" t="str">
        <f>IF('③入力シート'!L287="","",'③入力シート'!L287)</f>
        <v/>
      </c>
      <c r="AD311" s="101"/>
      <c r="AE311" s="105"/>
    </row>
    <row r="312" spans="1:31" ht="21" customHeight="1">
      <c r="A312" s="91" t="str">
        <f>IF('③入力シート'!A288="","",'③入力シート'!A288)</f>
        <v/>
      </c>
      <c r="B312" s="101"/>
      <c r="C312" s="105"/>
      <c r="D312" s="106" t="str">
        <f>IF('③入力シート'!B288="","",'③入力シート'!B288)</f>
        <v/>
      </c>
      <c r="E312" s="108"/>
      <c r="F312" s="108"/>
      <c r="G312" s="112"/>
      <c r="H312" s="91" t="str">
        <f>IF('③入力シート'!C288="","",'③入力シート'!C288)</f>
        <v/>
      </c>
      <c r="I312" s="105"/>
      <c r="J312" s="91" t="str">
        <f>IF('③入力シート'!F288="","",'③入力シート'!Q288)</f>
        <v/>
      </c>
      <c r="K312" s="101"/>
      <c r="L312" s="101"/>
      <c r="M312" s="105"/>
      <c r="N312" s="120" t="str">
        <f>IF('③入力シート'!H288="","",'③入力シート'!R288)</f>
        <v/>
      </c>
      <c r="O312" s="122"/>
      <c r="P312" s="124"/>
      <c r="Q312" s="120" t="str">
        <f>IF('③入力シート'!I288="","",'③入力シート'!S288)</f>
        <v/>
      </c>
      <c r="R312" s="122"/>
      <c r="S312" s="124"/>
      <c r="T312" s="91" t="str">
        <f>IF('③入力シート'!J288="","",'③入力シート'!J288)</f>
        <v/>
      </c>
      <c r="U312" s="101"/>
      <c r="V312" s="101"/>
      <c r="W312" s="105"/>
      <c r="X312" s="135" t="str">
        <f>IF('③入力シート'!K288="","",'③入力シート'!K288)</f>
        <v/>
      </c>
      <c r="Y312" s="137"/>
      <c r="Z312" s="137"/>
      <c r="AA312" s="137"/>
      <c r="AB312" s="139"/>
      <c r="AC312" s="91" t="str">
        <f>IF('③入力シート'!L288="","",'③入力シート'!L288)</f>
        <v/>
      </c>
      <c r="AD312" s="101"/>
      <c r="AE312" s="105"/>
    </row>
    <row r="313" spans="1:31" ht="21" customHeight="1">
      <c r="A313" s="91" t="str">
        <f>IF('③入力シート'!A289="","",'③入力シート'!A289)</f>
        <v/>
      </c>
      <c r="B313" s="101"/>
      <c r="C313" s="105"/>
      <c r="D313" s="106" t="str">
        <f>IF('③入力シート'!B289="","",'③入力シート'!B289)</f>
        <v/>
      </c>
      <c r="E313" s="108"/>
      <c r="F313" s="108"/>
      <c r="G313" s="112"/>
      <c r="H313" s="91" t="str">
        <f>IF('③入力シート'!C289="","",'③入力シート'!C289)</f>
        <v/>
      </c>
      <c r="I313" s="105"/>
      <c r="J313" s="91" t="str">
        <f>IF('③入力シート'!F289="","",'③入力シート'!Q289)</f>
        <v/>
      </c>
      <c r="K313" s="101"/>
      <c r="L313" s="101"/>
      <c r="M313" s="105"/>
      <c r="N313" s="120" t="str">
        <f>IF('③入力シート'!H289="","",'③入力シート'!R289)</f>
        <v/>
      </c>
      <c r="O313" s="122"/>
      <c r="P313" s="124"/>
      <c r="Q313" s="120" t="str">
        <f>IF('③入力シート'!I289="","",'③入力シート'!S289)</f>
        <v/>
      </c>
      <c r="R313" s="122"/>
      <c r="S313" s="124"/>
      <c r="T313" s="91" t="str">
        <f>IF('③入力シート'!J289="","",'③入力シート'!J289)</f>
        <v/>
      </c>
      <c r="U313" s="101"/>
      <c r="V313" s="101"/>
      <c r="W313" s="105"/>
      <c r="X313" s="135" t="str">
        <f>IF('③入力シート'!K289="","",'③入力シート'!K289)</f>
        <v/>
      </c>
      <c r="Y313" s="137"/>
      <c r="Z313" s="137"/>
      <c r="AA313" s="137"/>
      <c r="AB313" s="139"/>
      <c r="AC313" s="91" t="str">
        <f>IF('③入力シート'!L289="","",'③入力シート'!L289)</f>
        <v/>
      </c>
      <c r="AD313" s="101"/>
      <c r="AE313" s="105"/>
    </row>
    <row r="314" spans="1:31" ht="21" customHeight="1">
      <c r="A314" s="91" t="str">
        <f>IF('③入力シート'!A290="","",'③入力シート'!A290)</f>
        <v/>
      </c>
      <c r="B314" s="101"/>
      <c r="C314" s="105"/>
      <c r="D314" s="106" t="str">
        <f>IF('③入力シート'!B290="","",'③入力シート'!B290)</f>
        <v/>
      </c>
      <c r="E314" s="108"/>
      <c r="F314" s="108"/>
      <c r="G314" s="112"/>
      <c r="H314" s="91" t="str">
        <f>IF('③入力シート'!C290="","",'③入力シート'!C290)</f>
        <v/>
      </c>
      <c r="I314" s="105"/>
      <c r="J314" s="91" t="str">
        <f>IF('③入力シート'!F290="","",'③入力シート'!Q290)</f>
        <v/>
      </c>
      <c r="K314" s="101"/>
      <c r="L314" s="101"/>
      <c r="M314" s="105"/>
      <c r="N314" s="120" t="str">
        <f>IF('③入力シート'!H290="","",'③入力シート'!R290)</f>
        <v/>
      </c>
      <c r="O314" s="122"/>
      <c r="P314" s="124"/>
      <c r="Q314" s="120" t="str">
        <f>IF('③入力シート'!I290="","",'③入力シート'!S290)</f>
        <v/>
      </c>
      <c r="R314" s="122"/>
      <c r="S314" s="124"/>
      <c r="T314" s="91" t="str">
        <f>IF('③入力シート'!J290="","",'③入力シート'!J290)</f>
        <v/>
      </c>
      <c r="U314" s="101"/>
      <c r="V314" s="101"/>
      <c r="W314" s="105"/>
      <c r="X314" s="135" t="str">
        <f>IF('③入力シート'!K290="","",'③入力シート'!K290)</f>
        <v/>
      </c>
      <c r="Y314" s="137"/>
      <c r="Z314" s="137"/>
      <c r="AA314" s="137"/>
      <c r="AB314" s="139"/>
      <c r="AC314" s="91" t="str">
        <f>IF('③入力シート'!L290="","",'③入力シート'!L290)</f>
        <v/>
      </c>
      <c r="AD314" s="101"/>
      <c r="AE314" s="105"/>
    </row>
    <row r="315" spans="1:31" ht="21" customHeight="1">
      <c r="A315" s="91" t="str">
        <f>IF('③入力シート'!A291="","",'③入力シート'!A291)</f>
        <v/>
      </c>
      <c r="B315" s="101"/>
      <c r="C315" s="105"/>
      <c r="D315" s="106" t="str">
        <f>IF('③入力シート'!B291="","",'③入力シート'!B291)</f>
        <v/>
      </c>
      <c r="E315" s="108"/>
      <c r="F315" s="108"/>
      <c r="G315" s="112"/>
      <c r="H315" s="91" t="str">
        <f>IF('③入力シート'!C291="","",'③入力シート'!C291)</f>
        <v/>
      </c>
      <c r="I315" s="105"/>
      <c r="J315" s="91" t="str">
        <f>IF('③入力シート'!F291="","",'③入力シート'!Q291)</f>
        <v/>
      </c>
      <c r="K315" s="101"/>
      <c r="L315" s="101"/>
      <c r="M315" s="105"/>
      <c r="N315" s="120" t="str">
        <f>IF('③入力シート'!H291="","",'③入力シート'!R291)</f>
        <v/>
      </c>
      <c r="O315" s="122"/>
      <c r="P315" s="124"/>
      <c r="Q315" s="120" t="str">
        <f>IF('③入力シート'!I291="","",'③入力シート'!S291)</f>
        <v/>
      </c>
      <c r="R315" s="122"/>
      <c r="S315" s="124"/>
      <c r="T315" s="91" t="str">
        <f>IF('③入力シート'!J291="","",'③入力シート'!J291)</f>
        <v/>
      </c>
      <c r="U315" s="101"/>
      <c r="V315" s="101"/>
      <c r="W315" s="105"/>
      <c r="X315" s="135" t="str">
        <f>IF('③入力シート'!K291="","",'③入力シート'!K291)</f>
        <v/>
      </c>
      <c r="Y315" s="137"/>
      <c r="Z315" s="137"/>
      <c r="AA315" s="137"/>
      <c r="AB315" s="139"/>
      <c r="AC315" s="91" t="str">
        <f>IF('③入力シート'!L291="","",'③入力シート'!L291)</f>
        <v/>
      </c>
      <c r="AD315" s="101"/>
      <c r="AE315" s="105"/>
    </row>
    <row r="316" spans="1:31" ht="21" customHeight="1">
      <c r="A316" s="91" t="str">
        <f>IF('③入力シート'!A292="","",'③入力シート'!A292)</f>
        <v/>
      </c>
      <c r="B316" s="101"/>
      <c r="C316" s="105"/>
      <c r="D316" s="106" t="str">
        <f>IF('③入力シート'!B292="","",'③入力シート'!B292)</f>
        <v/>
      </c>
      <c r="E316" s="108"/>
      <c r="F316" s="108"/>
      <c r="G316" s="112"/>
      <c r="H316" s="91" t="str">
        <f>IF('③入力シート'!C292="","",'③入力シート'!C292)</f>
        <v/>
      </c>
      <c r="I316" s="105"/>
      <c r="J316" s="91" t="str">
        <f>IF('③入力シート'!F292="","",'③入力シート'!Q292)</f>
        <v/>
      </c>
      <c r="K316" s="101"/>
      <c r="L316" s="101"/>
      <c r="M316" s="105"/>
      <c r="N316" s="120" t="str">
        <f>IF('③入力シート'!H292="","",'③入力シート'!R292)</f>
        <v/>
      </c>
      <c r="O316" s="122"/>
      <c r="P316" s="124"/>
      <c r="Q316" s="120" t="str">
        <f>IF('③入力シート'!I292="","",'③入力シート'!S292)</f>
        <v/>
      </c>
      <c r="R316" s="122"/>
      <c r="S316" s="124"/>
      <c r="T316" s="91" t="str">
        <f>IF('③入力シート'!J292="","",'③入力シート'!J292)</f>
        <v/>
      </c>
      <c r="U316" s="101"/>
      <c r="V316" s="101"/>
      <c r="W316" s="105"/>
      <c r="X316" s="135" t="str">
        <f>IF('③入力シート'!K292="","",'③入力シート'!K292)</f>
        <v/>
      </c>
      <c r="Y316" s="137"/>
      <c r="Z316" s="137"/>
      <c r="AA316" s="137"/>
      <c r="AB316" s="139"/>
      <c r="AC316" s="91" t="str">
        <f>IF('③入力シート'!L292="","",'③入力シート'!L292)</f>
        <v/>
      </c>
      <c r="AD316" s="101"/>
      <c r="AE316" s="105"/>
    </row>
    <row r="317" spans="1:31" ht="21" customHeight="1">
      <c r="A317" s="91" t="str">
        <f>IF('③入力シート'!A293="","",'③入力シート'!A293)</f>
        <v/>
      </c>
      <c r="B317" s="101"/>
      <c r="C317" s="105"/>
      <c r="D317" s="106" t="str">
        <f>IF('③入力シート'!B293="","",'③入力シート'!B293)</f>
        <v/>
      </c>
      <c r="E317" s="108"/>
      <c r="F317" s="108"/>
      <c r="G317" s="112"/>
      <c r="H317" s="91" t="str">
        <f>IF('③入力シート'!C293="","",'③入力シート'!C293)</f>
        <v/>
      </c>
      <c r="I317" s="105"/>
      <c r="J317" s="91" t="str">
        <f>IF('③入力シート'!F293="","",'③入力シート'!Q293)</f>
        <v/>
      </c>
      <c r="K317" s="101"/>
      <c r="L317" s="101"/>
      <c r="M317" s="105"/>
      <c r="N317" s="120" t="str">
        <f>IF('③入力シート'!H293="","",'③入力シート'!R293)</f>
        <v/>
      </c>
      <c r="O317" s="122"/>
      <c r="P317" s="124"/>
      <c r="Q317" s="120" t="str">
        <f>IF('③入力シート'!I293="","",'③入力シート'!S293)</f>
        <v/>
      </c>
      <c r="R317" s="122"/>
      <c r="S317" s="124"/>
      <c r="T317" s="91" t="str">
        <f>IF('③入力シート'!J293="","",'③入力シート'!J293)</f>
        <v/>
      </c>
      <c r="U317" s="101"/>
      <c r="V317" s="101"/>
      <c r="W317" s="105"/>
      <c r="X317" s="135" t="str">
        <f>IF('③入力シート'!K293="","",'③入力シート'!K293)</f>
        <v/>
      </c>
      <c r="Y317" s="137"/>
      <c r="Z317" s="137"/>
      <c r="AA317" s="137"/>
      <c r="AB317" s="139"/>
      <c r="AC317" s="91" t="str">
        <f>IF('③入力シート'!L293="","",'③入力シート'!L293)</f>
        <v/>
      </c>
      <c r="AD317" s="101"/>
      <c r="AE317" s="105"/>
    </row>
    <row r="318" spans="1:31" ht="21" customHeight="1">
      <c r="A318" s="91" t="str">
        <f>IF('③入力シート'!A294="","",'③入力シート'!A294)</f>
        <v/>
      </c>
      <c r="B318" s="101"/>
      <c r="C318" s="105"/>
      <c r="D318" s="106" t="str">
        <f>IF('③入力シート'!B294="","",'③入力シート'!B294)</f>
        <v/>
      </c>
      <c r="E318" s="108"/>
      <c r="F318" s="108"/>
      <c r="G318" s="112"/>
      <c r="H318" s="91" t="str">
        <f>IF('③入力シート'!C294="","",'③入力シート'!C294)</f>
        <v/>
      </c>
      <c r="I318" s="105"/>
      <c r="J318" s="91" t="str">
        <f>IF('③入力シート'!F294="","",'③入力シート'!Q294)</f>
        <v/>
      </c>
      <c r="K318" s="101"/>
      <c r="L318" s="101"/>
      <c r="M318" s="105"/>
      <c r="N318" s="120" t="str">
        <f>IF('③入力シート'!H294="","",'③入力シート'!R294)</f>
        <v/>
      </c>
      <c r="O318" s="122"/>
      <c r="P318" s="124"/>
      <c r="Q318" s="120" t="str">
        <f>IF('③入力シート'!I294="","",'③入力シート'!S294)</f>
        <v/>
      </c>
      <c r="R318" s="122"/>
      <c r="S318" s="124"/>
      <c r="T318" s="91" t="str">
        <f>IF('③入力シート'!J294="","",'③入力シート'!J294)</f>
        <v/>
      </c>
      <c r="U318" s="101"/>
      <c r="V318" s="101"/>
      <c r="W318" s="105"/>
      <c r="X318" s="135" t="str">
        <f>IF('③入力シート'!K294="","",'③入力シート'!K294)</f>
        <v/>
      </c>
      <c r="Y318" s="137"/>
      <c r="Z318" s="137"/>
      <c r="AA318" s="137"/>
      <c r="AB318" s="139"/>
      <c r="AC318" s="91" t="str">
        <f>IF('③入力シート'!L294="","",'③入力シート'!L294)</f>
        <v/>
      </c>
      <c r="AD318" s="101"/>
      <c r="AE318" s="105"/>
    </row>
    <row r="319" spans="1:31" ht="21" customHeight="1">
      <c r="A319" s="91" t="str">
        <f>IF('③入力シート'!A295="","",'③入力シート'!A295)</f>
        <v/>
      </c>
      <c r="B319" s="101"/>
      <c r="C319" s="105"/>
      <c r="D319" s="106" t="str">
        <f>IF('③入力シート'!B295="","",'③入力シート'!B295)</f>
        <v/>
      </c>
      <c r="E319" s="108"/>
      <c r="F319" s="108"/>
      <c r="G319" s="112"/>
      <c r="H319" s="91" t="str">
        <f>IF('③入力シート'!C295="","",'③入力シート'!C295)</f>
        <v/>
      </c>
      <c r="I319" s="105"/>
      <c r="J319" s="91" t="str">
        <f>IF('③入力シート'!F295="","",'③入力シート'!Q295)</f>
        <v/>
      </c>
      <c r="K319" s="101"/>
      <c r="L319" s="101"/>
      <c r="M319" s="105"/>
      <c r="N319" s="120" t="str">
        <f>IF('③入力シート'!H295="","",'③入力シート'!R295)</f>
        <v/>
      </c>
      <c r="O319" s="122"/>
      <c r="P319" s="124"/>
      <c r="Q319" s="120" t="str">
        <f>IF('③入力シート'!I295="","",'③入力シート'!S295)</f>
        <v/>
      </c>
      <c r="R319" s="122"/>
      <c r="S319" s="124"/>
      <c r="T319" s="91" t="str">
        <f>IF('③入力シート'!J295="","",'③入力シート'!J295)</f>
        <v/>
      </c>
      <c r="U319" s="101"/>
      <c r="V319" s="101"/>
      <c r="W319" s="105"/>
      <c r="X319" s="135" t="str">
        <f>IF('③入力シート'!K295="","",'③入力シート'!K295)</f>
        <v/>
      </c>
      <c r="Y319" s="137"/>
      <c r="Z319" s="137"/>
      <c r="AA319" s="137"/>
      <c r="AB319" s="139"/>
      <c r="AC319" s="91" t="str">
        <f>IF('③入力シート'!L295="","",'③入力シート'!L295)</f>
        <v/>
      </c>
      <c r="AD319" s="101"/>
      <c r="AE319" s="105"/>
    </row>
    <row r="320" spans="1:31" ht="21" customHeight="1">
      <c r="A320" s="91" t="str">
        <f>IF('③入力シート'!A296="","",'③入力シート'!A296)</f>
        <v/>
      </c>
      <c r="B320" s="101"/>
      <c r="C320" s="105"/>
      <c r="D320" s="106" t="str">
        <f>IF('③入力シート'!B296="","",'③入力シート'!B296)</f>
        <v/>
      </c>
      <c r="E320" s="108"/>
      <c r="F320" s="108"/>
      <c r="G320" s="112"/>
      <c r="H320" s="91" t="str">
        <f>IF('③入力シート'!C296="","",'③入力シート'!C296)</f>
        <v/>
      </c>
      <c r="I320" s="105"/>
      <c r="J320" s="91" t="str">
        <f>IF('③入力シート'!F296="","",'③入力シート'!Q296)</f>
        <v/>
      </c>
      <c r="K320" s="101"/>
      <c r="L320" s="101"/>
      <c r="M320" s="105"/>
      <c r="N320" s="120" t="str">
        <f>IF('③入力シート'!H296="","",'③入力シート'!R296)</f>
        <v/>
      </c>
      <c r="O320" s="122"/>
      <c r="P320" s="124"/>
      <c r="Q320" s="120" t="str">
        <f>IF('③入力シート'!I296="","",'③入力シート'!S296)</f>
        <v/>
      </c>
      <c r="R320" s="122"/>
      <c r="S320" s="124"/>
      <c r="T320" s="91" t="str">
        <f>IF('③入力シート'!J296="","",'③入力シート'!J296)</f>
        <v/>
      </c>
      <c r="U320" s="101"/>
      <c r="V320" s="101"/>
      <c r="W320" s="105"/>
      <c r="X320" s="135" t="str">
        <f>IF('③入力シート'!K296="","",'③入力シート'!K296)</f>
        <v/>
      </c>
      <c r="Y320" s="137"/>
      <c r="Z320" s="137"/>
      <c r="AA320" s="137"/>
      <c r="AB320" s="139"/>
      <c r="AC320" s="91" t="str">
        <f>IF('③入力シート'!L296="","",'③入力シート'!L296)</f>
        <v/>
      </c>
      <c r="AD320" s="101"/>
      <c r="AE320" s="105"/>
    </row>
    <row r="321" spans="1:31" ht="21" customHeight="1">
      <c r="A321" s="91" t="str">
        <f>IF('③入力シート'!A297="","",'③入力シート'!A297)</f>
        <v/>
      </c>
      <c r="B321" s="101"/>
      <c r="C321" s="105"/>
      <c r="D321" s="106" t="str">
        <f>IF('③入力シート'!B297="","",'③入力シート'!B297)</f>
        <v/>
      </c>
      <c r="E321" s="108"/>
      <c r="F321" s="108"/>
      <c r="G321" s="112"/>
      <c r="H321" s="91" t="str">
        <f>IF('③入力シート'!C297="","",'③入力シート'!C297)</f>
        <v/>
      </c>
      <c r="I321" s="105"/>
      <c r="J321" s="91" t="str">
        <f>IF('③入力シート'!F297="","",'③入力シート'!Q297)</f>
        <v/>
      </c>
      <c r="K321" s="101"/>
      <c r="L321" s="101"/>
      <c r="M321" s="105"/>
      <c r="N321" s="120" t="str">
        <f>IF('③入力シート'!H297="","",'③入力シート'!R297)</f>
        <v/>
      </c>
      <c r="O321" s="122"/>
      <c r="P321" s="124"/>
      <c r="Q321" s="120" t="str">
        <f>IF('③入力シート'!I297="","",'③入力シート'!S297)</f>
        <v/>
      </c>
      <c r="R321" s="122"/>
      <c r="S321" s="124"/>
      <c r="T321" s="91" t="str">
        <f>IF('③入力シート'!J297="","",'③入力シート'!J297)</f>
        <v/>
      </c>
      <c r="U321" s="101"/>
      <c r="V321" s="101"/>
      <c r="W321" s="105"/>
      <c r="X321" s="135" t="str">
        <f>IF('③入力シート'!K297="","",'③入力シート'!K297)</f>
        <v/>
      </c>
      <c r="Y321" s="137"/>
      <c r="Z321" s="137"/>
      <c r="AA321" s="137"/>
      <c r="AB321" s="139"/>
      <c r="AC321" s="91" t="str">
        <f>IF('③入力シート'!L297="","",'③入力シート'!L297)</f>
        <v/>
      </c>
      <c r="AD321" s="101"/>
      <c r="AE321" s="105"/>
    </row>
    <row r="322" spans="1:31" ht="21" customHeight="1">
      <c r="A322" s="91" t="str">
        <f>IF('③入力シート'!A298="","",'③入力シート'!A298)</f>
        <v/>
      </c>
      <c r="B322" s="101"/>
      <c r="C322" s="105"/>
      <c r="D322" s="106" t="str">
        <f>IF('③入力シート'!B298="","",'③入力シート'!B298)</f>
        <v/>
      </c>
      <c r="E322" s="108"/>
      <c r="F322" s="108"/>
      <c r="G322" s="112"/>
      <c r="H322" s="91" t="str">
        <f>IF('③入力シート'!C298="","",'③入力シート'!C298)</f>
        <v/>
      </c>
      <c r="I322" s="105"/>
      <c r="J322" s="91" t="str">
        <f>IF('③入力シート'!F298="","",'③入力シート'!Q298)</f>
        <v/>
      </c>
      <c r="K322" s="101"/>
      <c r="L322" s="101"/>
      <c r="M322" s="105"/>
      <c r="N322" s="120" t="str">
        <f>IF('③入力シート'!H298="","",'③入力シート'!R298)</f>
        <v/>
      </c>
      <c r="O322" s="122"/>
      <c r="P322" s="124"/>
      <c r="Q322" s="120" t="str">
        <f>IF('③入力シート'!I298="","",'③入力シート'!S298)</f>
        <v/>
      </c>
      <c r="R322" s="122"/>
      <c r="S322" s="124"/>
      <c r="T322" s="91" t="str">
        <f>IF('③入力シート'!J298="","",'③入力シート'!J298)</f>
        <v/>
      </c>
      <c r="U322" s="101"/>
      <c r="V322" s="101"/>
      <c r="W322" s="105"/>
      <c r="X322" s="135" t="str">
        <f>IF('③入力シート'!K298="","",'③入力シート'!K298)</f>
        <v/>
      </c>
      <c r="Y322" s="137"/>
      <c r="Z322" s="137"/>
      <c r="AA322" s="137"/>
      <c r="AB322" s="139"/>
      <c r="AC322" s="91" t="str">
        <f>IF('③入力シート'!L298="","",'③入力シート'!L298)</f>
        <v/>
      </c>
      <c r="AD322" s="101"/>
      <c r="AE322" s="105"/>
    </row>
    <row r="323" spans="1:31" ht="21" customHeight="1">
      <c r="A323" s="91" t="str">
        <f>IF('③入力シート'!A299="","",'③入力シート'!A299)</f>
        <v/>
      </c>
      <c r="B323" s="101"/>
      <c r="C323" s="105"/>
      <c r="D323" s="106" t="str">
        <f>IF('③入力シート'!B299="","",'③入力シート'!B299)</f>
        <v/>
      </c>
      <c r="E323" s="108"/>
      <c r="F323" s="108"/>
      <c r="G323" s="112"/>
      <c r="H323" s="91" t="str">
        <f>IF('③入力シート'!C299="","",'③入力シート'!C299)</f>
        <v/>
      </c>
      <c r="I323" s="105"/>
      <c r="J323" s="91" t="str">
        <f>IF('③入力シート'!F299="","",'③入力シート'!Q299)</f>
        <v/>
      </c>
      <c r="K323" s="101"/>
      <c r="L323" s="101"/>
      <c r="M323" s="105"/>
      <c r="N323" s="120" t="str">
        <f>IF('③入力シート'!H299="","",'③入力シート'!R299)</f>
        <v/>
      </c>
      <c r="O323" s="122"/>
      <c r="P323" s="124"/>
      <c r="Q323" s="120" t="str">
        <f>IF('③入力シート'!I299="","",'③入力シート'!S299)</f>
        <v/>
      </c>
      <c r="R323" s="122"/>
      <c r="S323" s="124"/>
      <c r="T323" s="91" t="str">
        <f>IF('③入力シート'!J299="","",'③入力シート'!J299)</f>
        <v/>
      </c>
      <c r="U323" s="101"/>
      <c r="V323" s="101"/>
      <c r="W323" s="105"/>
      <c r="X323" s="135" t="str">
        <f>IF('③入力シート'!K299="","",'③入力シート'!K299)</f>
        <v/>
      </c>
      <c r="Y323" s="137"/>
      <c r="Z323" s="137"/>
      <c r="AA323" s="137"/>
      <c r="AB323" s="139"/>
      <c r="AC323" s="91" t="str">
        <f>IF('③入力シート'!L299="","",'③入力シート'!L299)</f>
        <v/>
      </c>
      <c r="AD323" s="101"/>
      <c r="AE323" s="105"/>
    </row>
    <row r="324" spans="1:31" ht="21" customHeight="1">
      <c r="A324" s="91" t="str">
        <f>IF('③入力シート'!A300="","",'③入力シート'!A300)</f>
        <v/>
      </c>
      <c r="B324" s="101"/>
      <c r="C324" s="105"/>
      <c r="D324" s="106" t="str">
        <f>IF('③入力シート'!B300="","",'③入力シート'!B300)</f>
        <v/>
      </c>
      <c r="E324" s="108"/>
      <c r="F324" s="108"/>
      <c r="G324" s="112"/>
      <c r="H324" s="91" t="str">
        <f>IF('③入力シート'!C300="","",'③入力シート'!C300)</f>
        <v/>
      </c>
      <c r="I324" s="105"/>
      <c r="J324" s="91" t="str">
        <f>IF('③入力シート'!F300="","",'③入力シート'!Q300)</f>
        <v/>
      </c>
      <c r="K324" s="101"/>
      <c r="L324" s="101"/>
      <c r="M324" s="105"/>
      <c r="N324" s="120" t="str">
        <f>IF('③入力シート'!H300="","",'③入力シート'!R300)</f>
        <v/>
      </c>
      <c r="O324" s="122"/>
      <c r="P324" s="124"/>
      <c r="Q324" s="120" t="str">
        <f>IF('③入力シート'!I300="","",'③入力シート'!S300)</f>
        <v/>
      </c>
      <c r="R324" s="122"/>
      <c r="S324" s="124"/>
      <c r="T324" s="91" t="str">
        <f>IF('③入力シート'!J300="","",'③入力シート'!J300)</f>
        <v/>
      </c>
      <c r="U324" s="101"/>
      <c r="V324" s="101"/>
      <c r="W324" s="105"/>
      <c r="X324" s="135" t="str">
        <f>IF('③入力シート'!K300="","",'③入力シート'!K300)</f>
        <v/>
      </c>
      <c r="Y324" s="137"/>
      <c r="Z324" s="137"/>
      <c r="AA324" s="137"/>
      <c r="AB324" s="139"/>
      <c r="AC324" s="91" t="str">
        <f>IF('③入力シート'!L300="","",'③入力シート'!L300)</f>
        <v/>
      </c>
      <c r="AD324" s="101"/>
      <c r="AE324" s="105"/>
    </row>
    <row r="325" spans="1:31" ht="21" customHeight="1">
      <c r="A325" s="91" t="str">
        <f>IF('③入力シート'!A301="","",'③入力シート'!A301)</f>
        <v/>
      </c>
      <c r="B325" s="101"/>
      <c r="C325" s="105"/>
      <c r="D325" s="106" t="str">
        <f>IF('③入力シート'!B301="","",'③入力シート'!B301)</f>
        <v/>
      </c>
      <c r="E325" s="108"/>
      <c r="F325" s="108"/>
      <c r="G325" s="112"/>
      <c r="H325" s="91" t="str">
        <f>IF('③入力シート'!C301="","",'③入力シート'!C301)</f>
        <v/>
      </c>
      <c r="I325" s="105"/>
      <c r="J325" s="91" t="str">
        <f>IF('③入力シート'!F301="","",'③入力シート'!Q301)</f>
        <v/>
      </c>
      <c r="K325" s="101"/>
      <c r="L325" s="101"/>
      <c r="M325" s="105"/>
      <c r="N325" s="120" t="str">
        <f>IF('③入力シート'!H301="","",'③入力シート'!R301)</f>
        <v/>
      </c>
      <c r="O325" s="122"/>
      <c r="P325" s="124"/>
      <c r="Q325" s="120" t="str">
        <f>IF('③入力シート'!I301="","",'③入力シート'!S301)</f>
        <v/>
      </c>
      <c r="R325" s="122"/>
      <c r="S325" s="124"/>
      <c r="T325" s="91" t="str">
        <f>IF('③入力シート'!J301="","",'③入力シート'!J301)</f>
        <v/>
      </c>
      <c r="U325" s="101"/>
      <c r="V325" s="101"/>
      <c r="W325" s="105"/>
      <c r="X325" s="135" t="str">
        <f>IF('③入力シート'!K301="","",'③入力シート'!K301)</f>
        <v/>
      </c>
      <c r="Y325" s="137"/>
      <c r="Z325" s="137"/>
      <c r="AA325" s="137"/>
      <c r="AB325" s="139"/>
      <c r="AC325" s="91" t="str">
        <f>IF('③入力シート'!L301="","",'③入力シート'!L301)</f>
        <v/>
      </c>
      <c r="AD325" s="101"/>
      <c r="AE325" s="105"/>
    </row>
    <row r="326" spans="1:31" ht="21" customHeight="1">
      <c r="A326" s="91" t="str">
        <f>IF('③入力シート'!A302="","",'③入力シート'!A302)</f>
        <v/>
      </c>
      <c r="B326" s="101"/>
      <c r="C326" s="105"/>
      <c r="D326" s="106" t="str">
        <f>IF('③入力シート'!B302="","",'③入力シート'!B302)</f>
        <v/>
      </c>
      <c r="E326" s="108"/>
      <c r="F326" s="108"/>
      <c r="G326" s="112"/>
      <c r="H326" s="91" t="str">
        <f>IF('③入力シート'!C302="","",'③入力シート'!C302)</f>
        <v/>
      </c>
      <c r="I326" s="105"/>
      <c r="J326" s="91" t="str">
        <f>IF('③入力シート'!F302="","",'③入力シート'!Q302)</f>
        <v/>
      </c>
      <c r="K326" s="101"/>
      <c r="L326" s="101"/>
      <c r="M326" s="105"/>
      <c r="N326" s="120" t="str">
        <f>IF('③入力シート'!H302="","",'③入力シート'!R302)</f>
        <v/>
      </c>
      <c r="O326" s="122"/>
      <c r="P326" s="124"/>
      <c r="Q326" s="120" t="str">
        <f>IF('③入力シート'!I302="","",'③入力シート'!S302)</f>
        <v/>
      </c>
      <c r="R326" s="122"/>
      <c r="S326" s="124"/>
      <c r="T326" s="91" t="str">
        <f>IF('③入力シート'!J302="","",'③入力シート'!J302)</f>
        <v/>
      </c>
      <c r="U326" s="101"/>
      <c r="V326" s="101"/>
      <c r="W326" s="105"/>
      <c r="X326" s="135" t="str">
        <f>IF('③入力シート'!K302="","",'③入力シート'!K302)</f>
        <v/>
      </c>
      <c r="Y326" s="137"/>
      <c r="Z326" s="137"/>
      <c r="AA326" s="137"/>
      <c r="AB326" s="139"/>
      <c r="AC326" s="91" t="str">
        <f>IF('③入力シート'!L302="","",'③入力シート'!L302)</f>
        <v/>
      </c>
      <c r="AD326" s="101"/>
      <c r="AE326" s="105"/>
    </row>
    <row r="327" spans="1:31" ht="21" customHeight="1">
      <c r="A327" s="91" t="str">
        <f>IF('③入力シート'!A303="","",'③入力シート'!A303)</f>
        <v/>
      </c>
      <c r="B327" s="101"/>
      <c r="C327" s="105"/>
      <c r="D327" s="106" t="str">
        <f>IF('③入力シート'!B303="","",'③入力シート'!B303)</f>
        <v/>
      </c>
      <c r="E327" s="108"/>
      <c r="F327" s="108"/>
      <c r="G327" s="112"/>
      <c r="H327" s="91" t="str">
        <f>IF('③入力シート'!C303="","",'③入力シート'!C303)</f>
        <v/>
      </c>
      <c r="I327" s="105"/>
      <c r="J327" s="91" t="str">
        <f>IF('③入力シート'!F303="","",'③入力シート'!Q303)</f>
        <v/>
      </c>
      <c r="K327" s="101"/>
      <c r="L327" s="101"/>
      <c r="M327" s="105"/>
      <c r="N327" s="120" t="str">
        <f>IF('③入力シート'!H303="","",'③入力シート'!R303)</f>
        <v/>
      </c>
      <c r="O327" s="122"/>
      <c r="P327" s="124"/>
      <c r="Q327" s="120" t="str">
        <f>IF('③入力シート'!I303="","",'③入力シート'!S303)</f>
        <v/>
      </c>
      <c r="R327" s="122"/>
      <c r="S327" s="124"/>
      <c r="T327" s="91" t="str">
        <f>IF('③入力シート'!J303="","",'③入力シート'!J303)</f>
        <v/>
      </c>
      <c r="U327" s="101"/>
      <c r="V327" s="101"/>
      <c r="W327" s="105"/>
      <c r="X327" s="135" t="str">
        <f>IF('③入力シート'!K303="","",'③入力シート'!K303)</f>
        <v/>
      </c>
      <c r="Y327" s="137"/>
      <c r="Z327" s="137"/>
      <c r="AA327" s="137"/>
      <c r="AB327" s="139"/>
      <c r="AC327" s="91" t="str">
        <f>IF('③入力シート'!L303="","",'③入力シート'!L303)</f>
        <v/>
      </c>
      <c r="AD327" s="101"/>
      <c r="AE327" s="105"/>
    </row>
    <row r="328" spans="1:31" ht="21" customHeight="1">
      <c r="A328" s="91" t="str">
        <f>IF('③入力シート'!A304="","",'③入力シート'!A304)</f>
        <v/>
      </c>
      <c r="B328" s="101"/>
      <c r="C328" s="105"/>
      <c r="D328" s="106" t="str">
        <f>IF('③入力シート'!B304="","",'③入力シート'!B304)</f>
        <v/>
      </c>
      <c r="E328" s="108"/>
      <c r="F328" s="108"/>
      <c r="G328" s="112"/>
      <c r="H328" s="91" t="str">
        <f>IF('③入力シート'!C304="","",'③入力シート'!C304)</f>
        <v/>
      </c>
      <c r="I328" s="105"/>
      <c r="J328" s="91" t="str">
        <f>IF('③入力シート'!F304="","",'③入力シート'!Q304)</f>
        <v/>
      </c>
      <c r="K328" s="101"/>
      <c r="L328" s="101"/>
      <c r="M328" s="105"/>
      <c r="N328" s="120" t="str">
        <f>IF('③入力シート'!H304="","",'③入力シート'!R304)</f>
        <v/>
      </c>
      <c r="O328" s="122"/>
      <c r="P328" s="124"/>
      <c r="Q328" s="120" t="str">
        <f>IF('③入力シート'!I304="","",'③入力シート'!S304)</f>
        <v/>
      </c>
      <c r="R328" s="122"/>
      <c r="S328" s="124"/>
      <c r="T328" s="91" t="str">
        <f>IF('③入力シート'!J304="","",'③入力シート'!J304)</f>
        <v/>
      </c>
      <c r="U328" s="101"/>
      <c r="V328" s="101"/>
      <c r="W328" s="105"/>
      <c r="X328" s="135" t="str">
        <f>IF('③入力シート'!K304="","",'③入力シート'!K304)</f>
        <v/>
      </c>
      <c r="Y328" s="137"/>
      <c r="Z328" s="137"/>
      <c r="AA328" s="137"/>
      <c r="AB328" s="139"/>
      <c r="AC328" s="91" t="str">
        <f>IF('③入力シート'!L304="","",'③入力シート'!L304)</f>
        <v/>
      </c>
      <c r="AD328" s="101"/>
      <c r="AE328" s="105"/>
    </row>
    <row r="329" spans="1:31" ht="21" customHeight="1">
      <c r="A329" s="91" t="str">
        <f>IF('③入力シート'!A305="","",'③入力シート'!A305)</f>
        <v/>
      </c>
      <c r="B329" s="101"/>
      <c r="C329" s="105"/>
      <c r="D329" s="106" t="str">
        <f>IF('③入力シート'!B305="","",'③入力シート'!B305)</f>
        <v/>
      </c>
      <c r="E329" s="108"/>
      <c r="F329" s="108"/>
      <c r="G329" s="112"/>
      <c r="H329" s="91" t="str">
        <f>IF('③入力シート'!C305="","",'③入力シート'!C305)</f>
        <v/>
      </c>
      <c r="I329" s="105"/>
      <c r="J329" s="91" t="str">
        <f>IF('③入力シート'!F305="","",'③入力シート'!Q305)</f>
        <v/>
      </c>
      <c r="K329" s="101"/>
      <c r="L329" s="101"/>
      <c r="M329" s="105"/>
      <c r="N329" s="120" t="str">
        <f>IF('③入力シート'!H305="","",'③入力シート'!R305)</f>
        <v/>
      </c>
      <c r="O329" s="122"/>
      <c r="P329" s="124"/>
      <c r="Q329" s="120" t="str">
        <f>IF('③入力シート'!I305="","",'③入力シート'!S305)</f>
        <v/>
      </c>
      <c r="R329" s="122"/>
      <c r="S329" s="124"/>
      <c r="T329" s="91" t="str">
        <f>IF('③入力シート'!J305="","",'③入力シート'!J305)</f>
        <v/>
      </c>
      <c r="U329" s="101"/>
      <c r="V329" s="101"/>
      <c r="W329" s="105"/>
      <c r="X329" s="135" t="str">
        <f>IF('③入力シート'!K305="","",'③入力シート'!K305)</f>
        <v/>
      </c>
      <c r="Y329" s="137"/>
      <c r="Z329" s="137"/>
      <c r="AA329" s="137"/>
      <c r="AB329" s="139"/>
      <c r="AC329" s="91" t="str">
        <f>IF('③入力シート'!L305="","",'③入力シート'!L305)</f>
        <v/>
      </c>
      <c r="AD329" s="101"/>
      <c r="AE329" s="105"/>
    </row>
    <row r="330" spans="1:31" ht="21" customHeight="1">
      <c r="A330" s="91" t="str">
        <f>IF('③入力シート'!A306="","",'③入力シート'!A306)</f>
        <v/>
      </c>
      <c r="B330" s="101"/>
      <c r="C330" s="105"/>
      <c r="D330" s="106" t="str">
        <f>IF('③入力シート'!B306="","",'③入力シート'!B306)</f>
        <v/>
      </c>
      <c r="E330" s="108"/>
      <c r="F330" s="108"/>
      <c r="G330" s="112"/>
      <c r="H330" s="91" t="str">
        <f>IF('③入力シート'!C306="","",'③入力シート'!C306)</f>
        <v/>
      </c>
      <c r="I330" s="105"/>
      <c r="J330" s="91" t="str">
        <f>IF('③入力シート'!F306="","",'③入力シート'!Q306)</f>
        <v/>
      </c>
      <c r="K330" s="101"/>
      <c r="L330" s="101"/>
      <c r="M330" s="105"/>
      <c r="N330" s="120" t="str">
        <f>IF('③入力シート'!H306="","",'③入力シート'!R306)</f>
        <v/>
      </c>
      <c r="O330" s="122"/>
      <c r="P330" s="124"/>
      <c r="Q330" s="120" t="str">
        <f>IF('③入力シート'!I306="","",'③入力シート'!S306)</f>
        <v/>
      </c>
      <c r="R330" s="122"/>
      <c r="S330" s="124"/>
      <c r="T330" s="91" t="str">
        <f>IF('③入力シート'!J306="","",'③入力シート'!J306)</f>
        <v/>
      </c>
      <c r="U330" s="101"/>
      <c r="V330" s="101"/>
      <c r="W330" s="105"/>
      <c r="X330" s="135" t="str">
        <f>IF('③入力シート'!K306="","",'③入力シート'!K306)</f>
        <v/>
      </c>
      <c r="Y330" s="137"/>
      <c r="Z330" s="137"/>
      <c r="AA330" s="137"/>
      <c r="AB330" s="139"/>
      <c r="AC330" s="91" t="str">
        <f>IF('③入力シート'!L306="","",'③入力シート'!L306)</f>
        <v/>
      </c>
      <c r="AD330" s="101"/>
      <c r="AE330" s="105"/>
    </row>
    <row r="331" spans="1:31" ht="21" customHeight="1">
      <c r="A331" s="91" t="str">
        <f>IF('③入力シート'!A307="","",'③入力シート'!A307)</f>
        <v/>
      </c>
      <c r="B331" s="101"/>
      <c r="C331" s="105"/>
      <c r="D331" s="106" t="str">
        <f>IF('③入力シート'!B307="","",'③入力シート'!B307)</f>
        <v/>
      </c>
      <c r="E331" s="108"/>
      <c r="F331" s="108"/>
      <c r="G331" s="112"/>
      <c r="H331" s="91" t="str">
        <f>IF('③入力シート'!C307="","",'③入力シート'!C307)</f>
        <v/>
      </c>
      <c r="I331" s="105"/>
      <c r="J331" s="91" t="str">
        <f>IF('③入力シート'!F307="","",'③入力シート'!Q307)</f>
        <v/>
      </c>
      <c r="K331" s="101"/>
      <c r="L331" s="101"/>
      <c r="M331" s="105"/>
      <c r="N331" s="120" t="str">
        <f>IF('③入力シート'!H307="","",'③入力シート'!R307)</f>
        <v/>
      </c>
      <c r="O331" s="122"/>
      <c r="P331" s="124"/>
      <c r="Q331" s="120" t="str">
        <f>IF('③入力シート'!I307="","",'③入力シート'!S307)</f>
        <v/>
      </c>
      <c r="R331" s="122"/>
      <c r="S331" s="124"/>
      <c r="T331" s="91" t="str">
        <f>IF('③入力シート'!J307="","",'③入力シート'!J307)</f>
        <v/>
      </c>
      <c r="U331" s="101"/>
      <c r="V331" s="101"/>
      <c r="W331" s="105"/>
      <c r="X331" s="135" t="str">
        <f>IF('③入力シート'!K307="","",'③入力シート'!K307)</f>
        <v/>
      </c>
      <c r="Y331" s="137"/>
      <c r="Z331" s="137"/>
      <c r="AA331" s="137"/>
      <c r="AB331" s="139"/>
      <c r="AC331" s="91" t="str">
        <f>IF('③入力シート'!L307="","",'③入力シート'!L307)</f>
        <v/>
      </c>
      <c r="AD331" s="101"/>
      <c r="AE331" s="105"/>
    </row>
    <row r="332" spans="1:31" ht="21" customHeight="1">
      <c r="A332" s="91" t="str">
        <f>IF('③入力シート'!A308="","",'③入力シート'!A308)</f>
        <v/>
      </c>
      <c r="B332" s="101"/>
      <c r="C332" s="105"/>
      <c r="D332" s="106" t="str">
        <f>IF('③入力シート'!B308="","",'③入力シート'!B308)</f>
        <v/>
      </c>
      <c r="E332" s="108"/>
      <c r="F332" s="108"/>
      <c r="G332" s="112"/>
      <c r="H332" s="91" t="str">
        <f>IF('③入力シート'!C308="","",'③入力シート'!C308)</f>
        <v/>
      </c>
      <c r="I332" s="105"/>
      <c r="J332" s="91" t="str">
        <f>IF('③入力シート'!F308="","",'③入力シート'!Q308)</f>
        <v/>
      </c>
      <c r="K332" s="101"/>
      <c r="L332" s="101"/>
      <c r="M332" s="105"/>
      <c r="N332" s="120" t="str">
        <f>IF('③入力シート'!H308="","",'③入力シート'!R308)</f>
        <v/>
      </c>
      <c r="O332" s="122"/>
      <c r="P332" s="124"/>
      <c r="Q332" s="120" t="str">
        <f>IF('③入力シート'!I308="","",'③入力シート'!S308)</f>
        <v/>
      </c>
      <c r="R332" s="122"/>
      <c r="S332" s="124"/>
      <c r="T332" s="91" t="str">
        <f>IF('③入力シート'!J308="","",'③入力シート'!J308)</f>
        <v/>
      </c>
      <c r="U332" s="101"/>
      <c r="V332" s="101"/>
      <c r="W332" s="105"/>
      <c r="X332" s="135" t="str">
        <f>IF('③入力シート'!K308="","",'③入力シート'!K308)</f>
        <v/>
      </c>
      <c r="Y332" s="137"/>
      <c r="Z332" s="137"/>
      <c r="AA332" s="137"/>
      <c r="AB332" s="139"/>
      <c r="AC332" s="91" t="str">
        <f>IF('③入力シート'!L308="","",'③入力シート'!L308)</f>
        <v/>
      </c>
      <c r="AD332" s="101"/>
      <c r="AE332" s="105"/>
    </row>
    <row r="333" spans="1:31" ht="21" customHeight="1">
      <c r="A333" s="91" t="str">
        <f>IF('③入力シート'!A309="","",'③入力シート'!A309)</f>
        <v/>
      </c>
      <c r="B333" s="101"/>
      <c r="C333" s="105"/>
      <c r="D333" s="106" t="str">
        <f>IF('③入力シート'!B309="","",'③入力シート'!B309)</f>
        <v/>
      </c>
      <c r="E333" s="108"/>
      <c r="F333" s="108"/>
      <c r="G333" s="112"/>
      <c r="H333" s="91" t="str">
        <f>IF('③入力シート'!C309="","",'③入力シート'!C309)</f>
        <v/>
      </c>
      <c r="I333" s="105"/>
      <c r="J333" s="91" t="str">
        <f>IF('③入力シート'!F309="","",'③入力シート'!Q309)</f>
        <v/>
      </c>
      <c r="K333" s="101"/>
      <c r="L333" s="101"/>
      <c r="M333" s="105"/>
      <c r="N333" s="120" t="str">
        <f>IF('③入力シート'!H309="","",'③入力シート'!R309)</f>
        <v/>
      </c>
      <c r="O333" s="122"/>
      <c r="P333" s="124"/>
      <c r="Q333" s="120" t="str">
        <f>IF('③入力シート'!I309="","",'③入力シート'!S309)</f>
        <v/>
      </c>
      <c r="R333" s="122"/>
      <c r="S333" s="124"/>
      <c r="T333" s="91" t="str">
        <f>IF('③入力シート'!J309="","",'③入力シート'!J309)</f>
        <v/>
      </c>
      <c r="U333" s="101"/>
      <c r="V333" s="101"/>
      <c r="W333" s="105"/>
      <c r="X333" s="135" t="str">
        <f>IF('③入力シート'!K309="","",'③入力シート'!K309)</f>
        <v/>
      </c>
      <c r="Y333" s="137"/>
      <c r="Z333" s="137"/>
      <c r="AA333" s="137"/>
      <c r="AB333" s="139"/>
      <c r="AC333" s="91" t="str">
        <f>IF('③入力シート'!L309="","",'③入力シート'!L309)</f>
        <v/>
      </c>
      <c r="AD333" s="101"/>
      <c r="AE333" s="105"/>
    </row>
    <row r="334" spans="1:31" ht="21" customHeight="1">
      <c r="A334" s="91" t="str">
        <f>IF('③入力シート'!A310="","",'③入力シート'!A310)</f>
        <v/>
      </c>
      <c r="B334" s="101"/>
      <c r="C334" s="105"/>
      <c r="D334" s="106" t="str">
        <f>IF('③入力シート'!B310="","",'③入力シート'!B310)</f>
        <v/>
      </c>
      <c r="E334" s="108"/>
      <c r="F334" s="108"/>
      <c r="G334" s="112"/>
      <c r="H334" s="91" t="str">
        <f>IF('③入力シート'!C310="","",'③入力シート'!C310)</f>
        <v/>
      </c>
      <c r="I334" s="105"/>
      <c r="J334" s="91" t="str">
        <f>IF('③入力シート'!F310="","",'③入力シート'!Q310)</f>
        <v/>
      </c>
      <c r="K334" s="101"/>
      <c r="L334" s="101"/>
      <c r="M334" s="105"/>
      <c r="N334" s="120" t="str">
        <f>IF('③入力シート'!H310="","",'③入力シート'!R310)</f>
        <v/>
      </c>
      <c r="O334" s="122"/>
      <c r="P334" s="124"/>
      <c r="Q334" s="120" t="str">
        <f>IF('③入力シート'!I310="","",'③入力シート'!S310)</f>
        <v/>
      </c>
      <c r="R334" s="122"/>
      <c r="S334" s="124"/>
      <c r="T334" s="91" t="str">
        <f>IF('③入力シート'!J310="","",'③入力シート'!J310)</f>
        <v/>
      </c>
      <c r="U334" s="101"/>
      <c r="V334" s="101"/>
      <c r="W334" s="105"/>
      <c r="X334" s="135" t="str">
        <f>IF('③入力シート'!K310="","",'③入力シート'!K310)</f>
        <v/>
      </c>
      <c r="Y334" s="137"/>
      <c r="Z334" s="137"/>
      <c r="AA334" s="137"/>
      <c r="AB334" s="139"/>
      <c r="AC334" s="91" t="str">
        <f>IF('③入力シート'!L310="","",'③入力シート'!L310)</f>
        <v/>
      </c>
      <c r="AD334" s="101"/>
      <c r="AE334" s="105"/>
    </row>
    <row r="335" spans="1:31" ht="21" customHeight="1">
      <c r="A335" s="91" t="str">
        <f>IF('③入力シート'!A311="","",'③入力シート'!A311)</f>
        <v/>
      </c>
      <c r="B335" s="101"/>
      <c r="C335" s="105"/>
      <c r="D335" s="106" t="str">
        <f>IF('③入力シート'!B311="","",'③入力シート'!B311)</f>
        <v/>
      </c>
      <c r="E335" s="108"/>
      <c r="F335" s="108"/>
      <c r="G335" s="112"/>
      <c r="H335" s="91" t="str">
        <f>IF('③入力シート'!C311="","",'③入力シート'!C311)</f>
        <v/>
      </c>
      <c r="I335" s="105"/>
      <c r="J335" s="91" t="str">
        <f>IF('③入力シート'!F311="","",'③入力シート'!Q311)</f>
        <v/>
      </c>
      <c r="K335" s="101"/>
      <c r="L335" s="101"/>
      <c r="M335" s="105"/>
      <c r="N335" s="120" t="str">
        <f>IF('③入力シート'!H311="","",'③入力シート'!R311)</f>
        <v/>
      </c>
      <c r="O335" s="122"/>
      <c r="P335" s="124"/>
      <c r="Q335" s="120" t="str">
        <f>IF('③入力シート'!I311="","",'③入力シート'!S311)</f>
        <v/>
      </c>
      <c r="R335" s="122"/>
      <c r="S335" s="124"/>
      <c r="T335" s="91" t="str">
        <f>IF('③入力シート'!J311="","",'③入力シート'!J311)</f>
        <v/>
      </c>
      <c r="U335" s="101"/>
      <c r="V335" s="101"/>
      <c r="W335" s="105"/>
      <c r="X335" s="135" t="str">
        <f>IF('③入力シート'!K311="","",'③入力シート'!K311)</f>
        <v/>
      </c>
      <c r="Y335" s="137"/>
      <c r="Z335" s="137"/>
      <c r="AA335" s="137"/>
      <c r="AB335" s="139"/>
      <c r="AC335" s="91" t="str">
        <f>IF('③入力シート'!L311="","",'③入力シート'!L311)</f>
        <v/>
      </c>
      <c r="AD335" s="101"/>
      <c r="AE335" s="105"/>
    </row>
    <row r="336" spans="1:31" ht="21" customHeight="1">
      <c r="A336" s="91" t="str">
        <f>IF('③入力シート'!A312="","",'③入力シート'!A312)</f>
        <v/>
      </c>
      <c r="B336" s="101"/>
      <c r="C336" s="105"/>
      <c r="D336" s="106" t="str">
        <f>IF('③入力シート'!B312="","",'③入力シート'!B312)</f>
        <v/>
      </c>
      <c r="E336" s="108"/>
      <c r="F336" s="108"/>
      <c r="G336" s="112"/>
      <c r="H336" s="91" t="str">
        <f>IF('③入力シート'!C312="","",'③入力シート'!C312)</f>
        <v/>
      </c>
      <c r="I336" s="105"/>
      <c r="J336" s="91" t="str">
        <f>IF('③入力シート'!F312="","",'③入力シート'!Q312)</f>
        <v/>
      </c>
      <c r="K336" s="101"/>
      <c r="L336" s="101"/>
      <c r="M336" s="105"/>
      <c r="N336" s="120" t="str">
        <f>IF('③入力シート'!H312="","",'③入力シート'!R312)</f>
        <v/>
      </c>
      <c r="O336" s="122"/>
      <c r="P336" s="124"/>
      <c r="Q336" s="120" t="str">
        <f>IF('③入力シート'!I312="","",'③入力シート'!S312)</f>
        <v/>
      </c>
      <c r="R336" s="122"/>
      <c r="S336" s="124"/>
      <c r="T336" s="91" t="str">
        <f>IF('③入力シート'!J312="","",'③入力シート'!J312)</f>
        <v/>
      </c>
      <c r="U336" s="101"/>
      <c r="V336" s="101"/>
      <c r="W336" s="105"/>
      <c r="X336" s="135" t="str">
        <f>IF('③入力シート'!K312="","",'③入力シート'!K312)</f>
        <v/>
      </c>
      <c r="Y336" s="137"/>
      <c r="Z336" s="137"/>
      <c r="AA336" s="137"/>
      <c r="AB336" s="139"/>
      <c r="AC336" s="91" t="str">
        <f>IF('③入力シート'!L312="","",'③入力シート'!L312)</f>
        <v/>
      </c>
      <c r="AD336" s="101"/>
      <c r="AE336" s="105"/>
    </row>
    <row r="337" spans="1:31" ht="21" customHeight="1">
      <c r="A337" s="91" t="str">
        <f>IF('③入力シート'!A313="","",'③入力シート'!A313)</f>
        <v/>
      </c>
      <c r="B337" s="101"/>
      <c r="C337" s="105"/>
      <c r="D337" s="106" t="str">
        <f>IF('③入力シート'!B313="","",'③入力シート'!B313)</f>
        <v/>
      </c>
      <c r="E337" s="108"/>
      <c r="F337" s="108"/>
      <c r="G337" s="112"/>
      <c r="H337" s="91" t="str">
        <f>IF('③入力シート'!C313="","",'③入力シート'!C313)</f>
        <v/>
      </c>
      <c r="I337" s="105"/>
      <c r="J337" s="91" t="str">
        <f>IF('③入力シート'!F313="","",'③入力シート'!Q313)</f>
        <v/>
      </c>
      <c r="K337" s="101"/>
      <c r="L337" s="101"/>
      <c r="M337" s="105"/>
      <c r="N337" s="120" t="str">
        <f>IF('③入力シート'!H313="","",'③入力シート'!R313)</f>
        <v/>
      </c>
      <c r="O337" s="122"/>
      <c r="P337" s="124"/>
      <c r="Q337" s="120" t="str">
        <f>IF('③入力シート'!I313="","",'③入力シート'!S313)</f>
        <v/>
      </c>
      <c r="R337" s="122"/>
      <c r="S337" s="124"/>
      <c r="T337" s="91" t="str">
        <f>IF('③入力シート'!J313="","",'③入力シート'!J313)</f>
        <v/>
      </c>
      <c r="U337" s="101"/>
      <c r="V337" s="101"/>
      <c r="W337" s="105"/>
      <c r="X337" s="135" t="str">
        <f>IF('③入力シート'!K313="","",'③入力シート'!K313)</f>
        <v/>
      </c>
      <c r="Y337" s="137"/>
      <c r="Z337" s="137"/>
      <c r="AA337" s="137"/>
      <c r="AB337" s="139"/>
      <c r="AC337" s="91" t="str">
        <f>IF('③入力シート'!L313="","",'③入力シート'!L313)</f>
        <v/>
      </c>
      <c r="AD337" s="101"/>
      <c r="AE337" s="105"/>
    </row>
    <row r="338" spans="1:31" ht="21" customHeight="1">
      <c r="A338" s="91" t="str">
        <f>IF('③入力シート'!A314="","",'③入力シート'!A314)</f>
        <v/>
      </c>
      <c r="B338" s="101"/>
      <c r="C338" s="105"/>
      <c r="D338" s="106" t="str">
        <f>IF('③入力シート'!B314="","",'③入力シート'!B314)</f>
        <v/>
      </c>
      <c r="E338" s="108"/>
      <c r="F338" s="108"/>
      <c r="G338" s="112"/>
      <c r="H338" s="91" t="str">
        <f>IF('③入力シート'!C314="","",'③入力シート'!C314)</f>
        <v/>
      </c>
      <c r="I338" s="105"/>
      <c r="J338" s="91" t="str">
        <f>IF('③入力シート'!F314="","",'③入力シート'!Q314)</f>
        <v/>
      </c>
      <c r="K338" s="101"/>
      <c r="L338" s="101"/>
      <c r="M338" s="105"/>
      <c r="N338" s="120" t="str">
        <f>IF('③入力シート'!H314="","",'③入力シート'!R314)</f>
        <v/>
      </c>
      <c r="O338" s="122"/>
      <c r="P338" s="124"/>
      <c r="Q338" s="120" t="str">
        <f>IF('③入力シート'!I314="","",'③入力シート'!S314)</f>
        <v/>
      </c>
      <c r="R338" s="122"/>
      <c r="S338" s="124"/>
      <c r="T338" s="91" t="str">
        <f>IF('③入力シート'!J314="","",'③入力シート'!J314)</f>
        <v/>
      </c>
      <c r="U338" s="101"/>
      <c r="V338" s="101"/>
      <c r="W338" s="105"/>
      <c r="X338" s="135" t="str">
        <f>IF('③入力シート'!K314="","",'③入力シート'!K314)</f>
        <v/>
      </c>
      <c r="Y338" s="137"/>
      <c r="Z338" s="137"/>
      <c r="AA338" s="137"/>
      <c r="AB338" s="139"/>
      <c r="AC338" s="91" t="str">
        <f>IF('③入力シート'!L314="","",'③入力シート'!L314)</f>
        <v/>
      </c>
      <c r="AD338" s="101"/>
      <c r="AE338" s="105"/>
    </row>
    <row r="339" spans="1:31" ht="21" customHeight="1">
      <c r="A339" s="91" t="str">
        <f>IF('③入力シート'!A315="","",'③入力シート'!A315)</f>
        <v/>
      </c>
      <c r="B339" s="101"/>
      <c r="C339" s="105"/>
      <c r="D339" s="106" t="str">
        <f>IF('③入力シート'!B315="","",'③入力シート'!B315)</f>
        <v/>
      </c>
      <c r="E339" s="108"/>
      <c r="F339" s="108"/>
      <c r="G339" s="112"/>
      <c r="H339" s="91" t="str">
        <f>IF('③入力シート'!C315="","",'③入力シート'!C315)</f>
        <v/>
      </c>
      <c r="I339" s="105"/>
      <c r="J339" s="91" t="str">
        <f>IF('③入力シート'!F315="","",'③入力シート'!Q315)</f>
        <v/>
      </c>
      <c r="K339" s="101"/>
      <c r="L339" s="101"/>
      <c r="M339" s="105"/>
      <c r="N339" s="120" t="str">
        <f>IF('③入力シート'!H315="","",'③入力シート'!R315)</f>
        <v/>
      </c>
      <c r="O339" s="122"/>
      <c r="P339" s="124"/>
      <c r="Q339" s="120" t="str">
        <f>IF('③入力シート'!I315="","",'③入力シート'!S315)</f>
        <v/>
      </c>
      <c r="R339" s="122"/>
      <c r="S339" s="124"/>
      <c r="T339" s="91" t="str">
        <f>IF('③入力シート'!J315="","",'③入力シート'!J315)</f>
        <v/>
      </c>
      <c r="U339" s="101"/>
      <c r="V339" s="101"/>
      <c r="W339" s="105"/>
      <c r="X339" s="135" t="str">
        <f>IF('③入力シート'!K315="","",'③入力シート'!K315)</f>
        <v/>
      </c>
      <c r="Y339" s="137"/>
      <c r="Z339" s="137"/>
      <c r="AA339" s="137"/>
      <c r="AB339" s="139"/>
      <c r="AC339" s="91" t="str">
        <f>IF('③入力シート'!L315="","",'③入力シート'!L315)</f>
        <v/>
      </c>
      <c r="AD339" s="101"/>
      <c r="AE339" s="105"/>
    </row>
    <row r="340" spans="1:31" ht="21" customHeight="1">
      <c r="A340" s="91" t="str">
        <f>IF('③入力シート'!A316="","",'③入力シート'!A316)</f>
        <v/>
      </c>
      <c r="B340" s="101"/>
      <c r="C340" s="105"/>
      <c r="D340" s="106" t="str">
        <f>IF('③入力シート'!B316="","",'③入力シート'!B316)</f>
        <v/>
      </c>
      <c r="E340" s="108"/>
      <c r="F340" s="108"/>
      <c r="G340" s="112"/>
      <c r="H340" s="91" t="str">
        <f>IF('③入力シート'!C316="","",'③入力シート'!C316)</f>
        <v/>
      </c>
      <c r="I340" s="105"/>
      <c r="J340" s="91" t="str">
        <f>IF('③入力シート'!F316="","",'③入力シート'!Q316)</f>
        <v/>
      </c>
      <c r="K340" s="101"/>
      <c r="L340" s="101"/>
      <c r="M340" s="105"/>
      <c r="N340" s="120" t="str">
        <f>IF('③入力シート'!H316="","",'③入力シート'!R316)</f>
        <v/>
      </c>
      <c r="O340" s="122"/>
      <c r="P340" s="124"/>
      <c r="Q340" s="120" t="str">
        <f>IF('③入力シート'!I316="","",'③入力シート'!S316)</f>
        <v/>
      </c>
      <c r="R340" s="122"/>
      <c r="S340" s="124"/>
      <c r="T340" s="91" t="str">
        <f>IF('③入力シート'!J316="","",'③入力シート'!J316)</f>
        <v/>
      </c>
      <c r="U340" s="101"/>
      <c r="V340" s="101"/>
      <c r="W340" s="105"/>
      <c r="X340" s="135" t="str">
        <f>IF('③入力シート'!K316="","",'③入力シート'!K316)</f>
        <v/>
      </c>
      <c r="Y340" s="137"/>
      <c r="Z340" s="137"/>
      <c r="AA340" s="137"/>
      <c r="AB340" s="139"/>
      <c r="AC340" s="91" t="str">
        <f>IF('③入力シート'!L316="","",'③入力シート'!L316)</f>
        <v/>
      </c>
      <c r="AD340" s="101"/>
      <c r="AE340" s="105"/>
    </row>
    <row r="341" spans="1:31" ht="21" customHeight="1">
      <c r="A341" s="91" t="str">
        <f>IF('③入力シート'!A317="","",'③入力シート'!A317)</f>
        <v/>
      </c>
      <c r="B341" s="101"/>
      <c r="C341" s="105"/>
      <c r="D341" s="106" t="str">
        <f>IF('③入力シート'!B317="","",'③入力シート'!B317)</f>
        <v/>
      </c>
      <c r="E341" s="108"/>
      <c r="F341" s="108"/>
      <c r="G341" s="112"/>
      <c r="H341" s="91" t="str">
        <f>IF('③入力シート'!C317="","",'③入力シート'!C317)</f>
        <v/>
      </c>
      <c r="I341" s="105"/>
      <c r="J341" s="91" t="str">
        <f>IF('③入力シート'!F317="","",'③入力シート'!Q317)</f>
        <v/>
      </c>
      <c r="K341" s="101"/>
      <c r="L341" s="101"/>
      <c r="M341" s="105"/>
      <c r="N341" s="120" t="str">
        <f>IF('③入力シート'!H317="","",'③入力シート'!R317)</f>
        <v/>
      </c>
      <c r="O341" s="122"/>
      <c r="P341" s="124"/>
      <c r="Q341" s="120" t="str">
        <f>IF('③入力シート'!I317="","",'③入力シート'!S317)</f>
        <v/>
      </c>
      <c r="R341" s="122"/>
      <c r="S341" s="124"/>
      <c r="T341" s="91" t="str">
        <f>IF('③入力シート'!J317="","",'③入力シート'!J317)</f>
        <v/>
      </c>
      <c r="U341" s="101"/>
      <c r="V341" s="101"/>
      <c r="W341" s="105"/>
      <c r="X341" s="135" t="str">
        <f>IF('③入力シート'!K317="","",'③入力シート'!K317)</f>
        <v/>
      </c>
      <c r="Y341" s="137"/>
      <c r="Z341" s="137"/>
      <c r="AA341" s="137"/>
      <c r="AB341" s="139"/>
      <c r="AC341" s="91" t="str">
        <f>IF('③入力シート'!L317="","",'③入力シート'!L317)</f>
        <v/>
      </c>
      <c r="AD341" s="101"/>
      <c r="AE341" s="105"/>
    </row>
    <row r="342" spans="1:31" ht="21" customHeight="1">
      <c r="A342" s="91" t="str">
        <f>IF('③入力シート'!A318="","",'③入力シート'!A318)</f>
        <v/>
      </c>
      <c r="B342" s="101"/>
      <c r="C342" s="105"/>
      <c r="D342" s="106" t="str">
        <f>IF('③入力シート'!B318="","",'③入力シート'!B318)</f>
        <v/>
      </c>
      <c r="E342" s="108"/>
      <c r="F342" s="108"/>
      <c r="G342" s="112"/>
      <c r="H342" s="91" t="str">
        <f>IF('③入力シート'!C318="","",'③入力シート'!C318)</f>
        <v/>
      </c>
      <c r="I342" s="105"/>
      <c r="J342" s="91" t="str">
        <f>IF('③入力シート'!F318="","",'③入力シート'!Q318)</f>
        <v/>
      </c>
      <c r="K342" s="101"/>
      <c r="L342" s="101"/>
      <c r="M342" s="105"/>
      <c r="N342" s="120" t="str">
        <f>IF('③入力シート'!H318="","",'③入力シート'!R318)</f>
        <v/>
      </c>
      <c r="O342" s="122"/>
      <c r="P342" s="124"/>
      <c r="Q342" s="120" t="str">
        <f>IF('③入力シート'!I318="","",'③入力シート'!S318)</f>
        <v/>
      </c>
      <c r="R342" s="122"/>
      <c r="S342" s="124"/>
      <c r="T342" s="91" t="str">
        <f>IF('③入力シート'!J318="","",'③入力シート'!J318)</f>
        <v/>
      </c>
      <c r="U342" s="101"/>
      <c r="V342" s="101"/>
      <c r="W342" s="105"/>
      <c r="X342" s="135" t="str">
        <f>IF('③入力シート'!K318="","",'③入力シート'!K318)</f>
        <v/>
      </c>
      <c r="Y342" s="137"/>
      <c r="Z342" s="137"/>
      <c r="AA342" s="137"/>
      <c r="AB342" s="139"/>
      <c r="AC342" s="91" t="str">
        <f>IF('③入力シート'!L318="","",'③入力シート'!L318)</f>
        <v/>
      </c>
      <c r="AD342" s="101"/>
      <c r="AE342" s="105"/>
    </row>
    <row r="343" spans="1:31" ht="21" customHeight="1">
      <c r="A343" s="91" t="str">
        <f>IF('③入力シート'!A319="","",'③入力シート'!A319)</f>
        <v/>
      </c>
      <c r="B343" s="101"/>
      <c r="C343" s="105"/>
      <c r="D343" s="106" t="str">
        <f>IF('③入力シート'!B319="","",'③入力シート'!B319)</f>
        <v/>
      </c>
      <c r="E343" s="108"/>
      <c r="F343" s="108"/>
      <c r="G343" s="112"/>
      <c r="H343" s="91" t="str">
        <f>IF('③入力シート'!C319="","",'③入力シート'!C319)</f>
        <v/>
      </c>
      <c r="I343" s="105"/>
      <c r="J343" s="91" t="str">
        <f>IF('③入力シート'!F319="","",'③入力シート'!Q319)</f>
        <v/>
      </c>
      <c r="K343" s="101"/>
      <c r="L343" s="101"/>
      <c r="M343" s="105"/>
      <c r="N343" s="120" t="str">
        <f>IF('③入力シート'!H319="","",'③入力シート'!R319)</f>
        <v/>
      </c>
      <c r="O343" s="122"/>
      <c r="P343" s="124"/>
      <c r="Q343" s="120" t="str">
        <f>IF('③入力シート'!I319="","",'③入力シート'!S319)</f>
        <v/>
      </c>
      <c r="R343" s="122"/>
      <c r="S343" s="124"/>
      <c r="T343" s="91" t="str">
        <f>IF('③入力シート'!J319="","",'③入力シート'!J319)</f>
        <v/>
      </c>
      <c r="U343" s="101"/>
      <c r="V343" s="101"/>
      <c r="W343" s="105"/>
      <c r="X343" s="135" t="str">
        <f>IF('③入力シート'!K319="","",'③入力シート'!K319)</f>
        <v/>
      </c>
      <c r="Y343" s="137"/>
      <c r="Z343" s="137"/>
      <c r="AA343" s="137"/>
      <c r="AB343" s="139"/>
      <c r="AC343" s="91" t="str">
        <f>IF('③入力シート'!L319="","",'③入力シート'!L319)</f>
        <v/>
      </c>
      <c r="AD343" s="101"/>
      <c r="AE343" s="105"/>
    </row>
    <row r="344" spans="1:31" ht="21" customHeight="1">
      <c r="A344" s="91" t="str">
        <f>IF('③入力シート'!A320="","",'③入力シート'!A320)</f>
        <v/>
      </c>
      <c r="B344" s="101"/>
      <c r="C344" s="105"/>
      <c r="D344" s="106" t="str">
        <f>IF('③入力シート'!B320="","",'③入力シート'!B320)</f>
        <v/>
      </c>
      <c r="E344" s="108"/>
      <c r="F344" s="108"/>
      <c r="G344" s="112"/>
      <c r="H344" s="91" t="str">
        <f>IF('③入力シート'!C320="","",'③入力シート'!C320)</f>
        <v/>
      </c>
      <c r="I344" s="105"/>
      <c r="J344" s="91" t="str">
        <f>IF('③入力シート'!F320="","",'③入力シート'!Q320)</f>
        <v/>
      </c>
      <c r="K344" s="101"/>
      <c r="L344" s="101"/>
      <c r="M344" s="105"/>
      <c r="N344" s="120" t="str">
        <f>IF('③入力シート'!H320="","",'③入力シート'!R320)</f>
        <v/>
      </c>
      <c r="O344" s="122"/>
      <c r="P344" s="124"/>
      <c r="Q344" s="120" t="str">
        <f>IF('③入力シート'!I320="","",'③入力シート'!S320)</f>
        <v/>
      </c>
      <c r="R344" s="122"/>
      <c r="S344" s="124"/>
      <c r="T344" s="91" t="str">
        <f>IF('③入力シート'!J320="","",'③入力シート'!J320)</f>
        <v/>
      </c>
      <c r="U344" s="101"/>
      <c r="V344" s="101"/>
      <c r="W344" s="105"/>
      <c r="X344" s="135" t="str">
        <f>IF('③入力シート'!K320="","",'③入力シート'!K320)</f>
        <v/>
      </c>
      <c r="Y344" s="137"/>
      <c r="Z344" s="137"/>
      <c r="AA344" s="137"/>
      <c r="AB344" s="139"/>
      <c r="AC344" s="91" t="str">
        <f>IF('③入力シート'!L320="","",'③入力シート'!L320)</f>
        <v/>
      </c>
      <c r="AD344" s="101"/>
      <c r="AE344" s="105"/>
    </row>
    <row r="345" spans="1:31" ht="21" customHeight="1">
      <c r="A345" s="91" t="str">
        <f>IF('③入力シート'!A321="","",'③入力シート'!A321)</f>
        <v/>
      </c>
      <c r="B345" s="101"/>
      <c r="C345" s="105"/>
      <c r="D345" s="106" t="str">
        <f>IF('③入力シート'!B321="","",'③入力シート'!B321)</f>
        <v/>
      </c>
      <c r="E345" s="108"/>
      <c r="F345" s="108"/>
      <c r="G345" s="112"/>
      <c r="H345" s="91" t="str">
        <f>IF('③入力シート'!C321="","",'③入力シート'!C321)</f>
        <v/>
      </c>
      <c r="I345" s="105"/>
      <c r="J345" s="91" t="str">
        <f>IF('③入力シート'!F321="","",'③入力シート'!Q321)</f>
        <v/>
      </c>
      <c r="K345" s="101"/>
      <c r="L345" s="101"/>
      <c r="M345" s="105"/>
      <c r="N345" s="120" t="str">
        <f>IF('③入力シート'!H321="","",'③入力シート'!R321)</f>
        <v/>
      </c>
      <c r="O345" s="122"/>
      <c r="P345" s="124"/>
      <c r="Q345" s="120" t="str">
        <f>IF('③入力シート'!I321="","",'③入力シート'!S321)</f>
        <v/>
      </c>
      <c r="R345" s="122"/>
      <c r="S345" s="124"/>
      <c r="T345" s="91" t="str">
        <f>IF('③入力シート'!J321="","",'③入力シート'!J321)</f>
        <v/>
      </c>
      <c r="U345" s="101"/>
      <c r="V345" s="101"/>
      <c r="W345" s="105"/>
      <c r="X345" s="135" t="str">
        <f>IF('③入力シート'!K321="","",'③入力シート'!K321)</f>
        <v/>
      </c>
      <c r="Y345" s="137"/>
      <c r="Z345" s="137"/>
      <c r="AA345" s="137"/>
      <c r="AB345" s="139"/>
      <c r="AC345" s="91" t="str">
        <f>IF('③入力シート'!L321="","",'③入力シート'!L321)</f>
        <v/>
      </c>
      <c r="AD345" s="101"/>
      <c r="AE345" s="105"/>
    </row>
    <row r="346" spans="1:31" ht="21" customHeight="1">
      <c r="A346" s="91" t="str">
        <f>IF('③入力シート'!A322="","",'③入力シート'!A322)</f>
        <v/>
      </c>
      <c r="B346" s="101"/>
      <c r="C346" s="105"/>
      <c r="D346" s="106" t="str">
        <f>IF('③入力シート'!B322="","",'③入力シート'!B322)</f>
        <v/>
      </c>
      <c r="E346" s="108"/>
      <c r="F346" s="108"/>
      <c r="G346" s="112"/>
      <c r="H346" s="91" t="str">
        <f>IF('③入力シート'!C322="","",'③入力シート'!C322)</f>
        <v/>
      </c>
      <c r="I346" s="105"/>
      <c r="J346" s="91" t="str">
        <f>IF('③入力シート'!F322="","",'③入力シート'!Q322)</f>
        <v/>
      </c>
      <c r="K346" s="101"/>
      <c r="L346" s="101"/>
      <c r="M346" s="105"/>
      <c r="N346" s="120" t="str">
        <f>IF('③入力シート'!H322="","",'③入力シート'!R322)</f>
        <v/>
      </c>
      <c r="O346" s="122"/>
      <c r="P346" s="124"/>
      <c r="Q346" s="120" t="str">
        <f>IF('③入力シート'!I322="","",'③入力シート'!S322)</f>
        <v/>
      </c>
      <c r="R346" s="122"/>
      <c r="S346" s="124"/>
      <c r="T346" s="91" t="str">
        <f>IF('③入力シート'!J322="","",'③入力シート'!J322)</f>
        <v/>
      </c>
      <c r="U346" s="101"/>
      <c r="V346" s="101"/>
      <c r="W346" s="105"/>
      <c r="X346" s="135" t="str">
        <f>IF('③入力シート'!K322="","",'③入力シート'!K322)</f>
        <v/>
      </c>
      <c r="Y346" s="137"/>
      <c r="Z346" s="137"/>
      <c r="AA346" s="137"/>
      <c r="AB346" s="139"/>
      <c r="AC346" s="91" t="str">
        <f>IF('③入力シート'!L322="","",'③入力シート'!L322)</f>
        <v/>
      </c>
      <c r="AD346" s="101"/>
      <c r="AE346" s="105"/>
    </row>
    <row r="347" spans="1:31" ht="21" customHeight="1">
      <c r="A347" s="91" t="str">
        <f>IF('③入力シート'!A323="","",'③入力シート'!A323)</f>
        <v/>
      </c>
      <c r="B347" s="101"/>
      <c r="C347" s="105"/>
      <c r="D347" s="106" t="str">
        <f>IF('③入力シート'!B323="","",'③入力シート'!B323)</f>
        <v/>
      </c>
      <c r="E347" s="108"/>
      <c r="F347" s="108"/>
      <c r="G347" s="112"/>
      <c r="H347" s="91" t="str">
        <f>IF('③入力シート'!C323="","",'③入力シート'!C323)</f>
        <v/>
      </c>
      <c r="I347" s="105"/>
      <c r="J347" s="91" t="str">
        <f>IF('③入力シート'!F323="","",'③入力シート'!Q323)</f>
        <v/>
      </c>
      <c r="K347" s="101"/>
      <c r="L347" s="101"/>
      <c r="M347" s="105"/>
      <c r="N347" s="120" t="str">
        <f>IF('③入力シート'!H323="","",'③入力シート'!R323)</f>
        <v/>
      </c>
      <c r="O347" s="122"/>
      <c r="P347" s="124"/>
      <c r="Q347" s="120" t="str">
        <f>IF('③入力シート'!I323="","",'③入力シート'!S323)</f>
        <v/>
      </c>
      <c r="R347" s="122"/>
      <c r="S347" s="124"/>
      <c r="T347" s="91" t="str">
        <f>IF('③入力シート'!J323="","",'③入力シート'!J323)</f>
        <v/>
      </c>
      <c r="U347" s="101"/>
      <c r="V347" s="101"/>
      <c r="W347" s="105"/>
      <c r="X347" s="135" t="str">
        <f>IF('③入力シート'!K323="","",'③入力シート'!K323)</f>
        <v/>
      </c>
      <c r="Y347" s="137"/>
      <c r="Z347" s="137"/>
      <c r="AA347" s="137"/>
      <c r="AB347" s="139"/>
      <c r="AC347" s="91" t="str">
        <f>IF('③入力シート'!L323="","",'③入力シート'!L323)</f>
        <v/>
      </c>
      <c r="AD347" s="101"/>
      <c r="AE347" s="105"/>
    </row>
    <row r="348" spans="1:31" ht="21" customHeight="1">
      <c r="A348" s="91" t="str">
        <f>IF('③入力シート'!A324="","",'③入力シート'!A324)</f>
        <v/>
      </c>
      <c r="B348" s="101"/>
      <c r="C348" s="105"/>
      <c r="D348" s="106" t="str">
        <f>IF('③入力シート'!B324="","",'③入力シート'!B324)</f>
        <v/>
      </c>
      <c r="E348" s="108"/>
      <c r="F348" s="108"/>
      <c r="G348" s="112"/>
      <c r="H348" s="91" t="str">
        <f>IF('③入力シート'!C324="","",'③入力シート'!C324)</f>
        <v/>
      </c>
      <c r="I348" s="105"/>
      <c r="J348" s="91" t="str">
        <f>IF('③入力シート'!F324="","",'③入力シート'!Q324)</f>
        <v/>
      </c>
      <c r="K348" s="101"/>
      <c r="L348" s="101"/>
      <c r="M348" s="105"/>
      <c r="N348" s="120" t="str">
        <f>IF('③入力シート'!H324="","",'③入力シート'!R324)</f>
        <v/>
      </c>
      <c r="O348" s="122"/>
      <c r="P348" s="124"/>
      <c r="Q348" s="120" t="str">
        <f>IF('③入力シート'!I324="","",'③入力シート'!S324)</f>
        <v/>
      </c>
      <c r="R348" s="122"/>
      <c r="S348" s="124"/>
      <c r="T348" s="91" t="str">
        <f>IF('③入力シート'!J324="","",'③入力シート'!J324)</f>
        <v/>
      </c>
      <c r="U348" s="101"/>
      <c r="V348" s="101"/>
      <c r="W348" s="105"/>
      <c r="X348" s="135" t="str">
        <f>IF('③入力シート'!K324="","",'③入力シート'!K324)</f>
        <v/>
      </c>
      <c r="Y348" s="137"/>
      <c r="Z348" s="137"/>
      <c r="AA348" s="137"/>
      <c r="AB348" s="139"/>
      <c r="AC348" s="91" t="str">
        <f>IF('③入力シート'!L324="","",'③入力シート'!L324)</f>
        <v/>
      </c>
      <c r="AD348" s="101"/>
      <c r="AE348" s="105"/>
    </row>
    <row r="349" spans="1:31" ht="21" customHeight="1">
      <c r="A349" s="91" t="str">
        <f>IF('③入力シート'!A325="","",'③入力シート'!A325)</f>
        <v/>
      </c>
      <c r="B349" s="101"/>
      <c r="C349" s="105"/>
      <c r="D349" s="106" t="str">
        <f>IF('③入力シート'!B325="","",'③入力シート'!B325)</f>
        <v/>
      </c>
      <c r="E349" s="108"/>
      <c r="F349" s="108"/>
      <c r="G349" s="112"/>
      <c r="H349" s="91" t="str">
        <f>IF('③入力シート'!C325="","",'③入力シート'!C325)</f>
        <v/>
      </c>
      <c r="I349" s="105"/>
      <c r="J349" s="91" t="str">
        <f>IF('③入力シート'!F325="","",'③入力シート'!Q325)</f>
        <v/>
      </c>
      <c r="K349" s="101"/>
      <c r="L349" s="101"/>
      <c r="M349" s="105"/>
      <c r="N349" s="120" t="str">
        <f>IF('③入力シート'!H325="","",'③入力シート'!R325)</f>
        <v/>
      </c>
      <c r="O349" s="122"/>
      <c r="P349" s="124"/>
      <c r="Q349" s="120" t="str">
        <f>IF('③入力シート'!I325="","",'③入力シート'!S325)</f>
        <v/>
      </c>
      <c r="R349" s="122"/>
      <c r="S349" s="124"/>
      <c r="T349" s="91" t="str">
        <f>IF('③入力シート'!J325="","",'③入力シート'!J325)</f>
        <v/>
      </c>
      <c r="U349" s="101"/>
      <c r="V349" s="101"/>
      <c r="W349" s="105"/>
      <c r="X349" s="135" t="str">
        <f>IF('③入力シート'!K325="","",'③入力シート'!K325)</f>
        <v/>
      </c>
      <c r="Y349" s="137"/>
      <c r="Z349" s="137"/>
      <c r="AA349" s="137"/>
      <c r="AB349" s="139"/>
      <c r="AC349" s="91" t="str">
        <f>IF('③入力シート'!L325="","",'③入力シート'!L325)</f>
        <v/>
      </c>
      <c r="AD349" s="101"/>
      <c r="AE349" s="105"/>
    </row>
    <row r="350" spans="1:31" ht="21" customHeight="1">
      <c r="A350" s="91" t="str">
        <f>IF('③入力シート'!A326="","",'③入力シート'!A326)</f>
        <v/>
      </c>
      <c r="B350" s="101"/>
      <c r="C350" s="105"/>
      <c r="D350" s="106" t="str">
        <f>IF('③入力シート'!B326="","",'③入力シート'!B326)</f>
        <v/>
      </c>
      <c r="E350" s="108"/>
      <c r="F350" s="108"/>
      <c r="G350" s="112"/>
      <c r="H350" s="91" t="str">
        <f>IF('③入力シート'!C326="","",'③入力シート'!C326)</f>
        <v/>
      </c>
      <c r="I350" s="105"/>
      <c r="J350" s="91" t="str">
        <f>IF('③入力シート'!F326="","",'③入力シート'!Q326)</f>
        <v/>
      </c>
      <c r="K350" s="101"/>
      <c r="L350" s="101"/>
      <c r="M350" s="105"/>
      <c r="N350" s="120" t="str">
        <f>IF('③入力シート'!H326="","",'③入力シート'!R326)</f>
        <v/>
      </c>
      <c r="O350" s="122"/>
      <c r="P350" s="124"/>
      <c r="Q350" s="120" t="str">
        <f>IF('③入力シート'!I326="","",'③入力シート'!S326)</f>
        <v/>
      </c>
      <c r="R350" s="122"/>
      <c r="S350" s="124"/>
      <c r="T350" s="91" t="str">
        <f>IF('③入力シート'!J326="","",'③入力シート'!J326)</f>
        <v/>
      </c>
      <c r="U350" s="101"/>
      <c r="V350" s="101"/>
      <c r="W350" s="105"/>
      <c r="X350" s="135" t="str">
        <f>IF('③入力シート'!K326="","",'③入力シート'!K326)</f>
        <v/>
      </c>
      <c r="Y350" s="137"/>
      <c r="Z350" s="137"/>
      <c r="AA350" s="137"/>
      <c r="AB350" s="139"/>
      <c r="AC350" s="91" t="str">
        <f>IF('③入力シート'!L326="","",'③入力シート'!L326)</f>
        <v/>
      </c>
      <c r="AD350" s="101"/>
      <c r="AE350" s="105"/>
    </row>
    <row r="351" spans="1:31" ht="21" customHeight="1">
      <c r="A351" s="91" t="str">
        <f>IF('③入力シート'!A327="","",'③入力シート'!A327)</f>
        <v/>
      </c>
      <c r="B351" s="101"/>
      <c r="C351" s="105"/>
      <c r="D351" s="106" t="str">
        <f>IF('③入力シート'!B327="","",'③入力シート'!B327)</f>
        <v/>
      </c>
      <c r="E351" s="108"/>
      <c r="F351" s="108"/>
      <c r="G351" s="112"/>
      <c r="H351" s="91" t="str">
        <f>IF('③入力シート'!C327="","",'③入力シート'!C327)</f>
        <v/>
      </c>
      <c r="I351" s="105"/>
      <c r="J351" s="91" t="str">
        <f>IF('③入力シート'!F327="","",'③入力シート'!Q327)</f>
        <v/>
      </c>
      <c r="K351" s="101"/>
      <c r="L351" s="101"/>
      <c r="M351" s="105"/>
      <c r="N351" s="120" t="str">
        <f>IF('③入力シート'!H327="","",'③入力シート'!R327)</f>
        <v/>
      </c>
      <c r="O351" s="122"/>
      <c r="P351" s="124"/>
      <c r="Q351" s="120" t="str">
        <f>IF('③入力シート'!I327="","",'③入力シート'!S327)</f>
        <v/>
      </c>
      <c r="R351" s="122"/>
      <c r="S351" s="124"/>
      <c r="T351" s="91" t="str">
        <f>IF('③入力シート'!J327="","",'③入力シート'!J327)</f>
        <v/>
      </c>
      <c r="U351" s="101"/>
      <c r="V351" s="101"/>
      <c r="W351" s="105"/>
      <c r="X351" s="135" t="str">
        <f>IF('③入力シート'!K327="","",'③入力シート'!K327)</f>
        <v/>
      </c>
      <c r="Y351" s="137"/>
      <c r="Z351" s="137"/>
      <c r="AA351" s="137"/>
      <c r="AB351" s="139"/>
      <c r="AC351" s="91" t="str">
        <f>IF('③入力シート'!L327="","",'③入力シート'!L327)</f>
        <v/>
      </c>
      <c r="AD351" s="101"/>
      <c r="AE351" s="105"/>
    </row>
    <row r="352" spans="1:31" ht="21" customHeight="1">
      <c r="A352" s="91" t="str">
        <f>IF('③入力シート'!A328="","",'③入力シート'!A328)</f>
        <v/>
      </c>
      <c r="B352" s="101"/>
      <c r="C352" s="105"/>
      <c r="D352" s="106" t="str">
        <f>IF('③入力シート'!B328="","",'③入力シート'!B328)</f>
        <v/>
      </c>
      <c r="E352" s="108"/>
      <c r="F352" s="108"/>
      <c r="G352" s="112"/>
      <c r="H352" s="91" t="str">
        <f>IF('③入力シート'!C328="","",'③入力シート'!C328)</f>
        <v/>
      </c>
      <c r="I352" s="105"/>
      <c r="J352" s="91" t="str">
        <f>IF('③入力シート'!F328="","",'③入力シート'!Q328)</f>
        <v/>
      </c>
      <c r="K352" s="101"/>
      <c r="L352" s="101"/>
      <c r="M352" s="105"/>
      <c r="N352" s="120" t="str">
        <f>IF('③入力シート'!H328="","",'③入力シート'!R328)</f>
        <v/>
      </c>
      <c r="O352" s="122"/>
      <c r="P352" s="124"/>
      <c r="Q352" s="120" t="str">
        <f>IF('③入力シート'!I328="","",'③入力シート'!S328)</f>
        <v/>
      </c>
      <c r="R352" s="122"/>
      <c r="S352" s="124"/>
      <c r="T352" s="91" t="str">
        <f>IF('③入力シート'!J328="","",'③入力シート'!J328)</f>
        <v/>
      </c>
      <c r="U352" s="101"/>
      <c r="V352" s="101"/>
      <c r="W352" s="105"/>
      <c r="X352" s="135" t="str">
        <f>IF('③入力シート'!K328="","",'③入力シート'!K328)</f>
        <v/>
      </c>
      <c r="Y352" s="137"/>
      <c r="Z352" s="137"/>
      <c r="AA352" s="137"/>
      <c r="AB352" s="139"/>
      <c r="AC352" s="91" t="str">
        <f>IF('③入力シート'!L328="","",'③入力シート'!L328)</f>
        <v/>
      </c>
      <c r="AD352" s="101"/>
      <c r="AE352" s="105"/>
    </row>
    <row r="353" spans="1:31" ht="21" customHeight="1">
      <c r="A353" s="91" t="str">
        <f>IF('③入力シート'!A329="","",'③入力シート'!A329)</f>
        <v/>
      </c>
      <c r="B353" s="101"/>
      <c r="C353" s="105"/>
      <c r="D353" s="106" t="str">
        <f>IF('③入力シート'!B329="","",'③入力シート'!B329)</f>
        <v/>
      </c>
      <c r="E353" s="108"/>
      <c r="F353" s="108"/>
      <c r="G353" s="112"/>
      <c r="H353" s="91" t="str">
        <f>IF('③入力シート'!C329="","",'③入力シート'!C329)</f>
        <v/>
      </c>
      <c r="I353" s="105"/>
      <c r="J353" s="91" t="str">
        <f>IF('③入力シート'!F329="","",'③入力シート'!Q329)</f>
        <v/>
      </c>
      <c r="K353" s="101"/>
      <c r="L353" s="101"/>
      <c r="M353" s="105"/>
      <c r="N353" s="120" t="str">
        <f>IF('③入力シート'!H329="","",'③入力シート'!R329)</f>
        <v/>
      </c>
      <c r="O353" s="122"/>
      <c r="P353" s="124"/>
      <c r="Q353" s="120" t="str">
        <f>IF('③入力シート'!I329="","",'③入力シート'!S329)</f>
        <v/>
      </c>
      <c r="R353" s="122"/>
      <c r="S353" s="124"/>
      <c r="T353" s="91" t="str">
        <f>IF('③入力シート'!J329="","",'③入力シート'!J329)</f>
        <v/>
      </c>
      <c r="U353" s="101"/>
      <c r="V353" s="101"/>
      <c r="W353" s="105"/>
      <c r="X353" s="135" t="str">
        <f>IF('③入力シート'!K329="","",'③入力シート'!K329)</f>
        <v/>
      </c>
      <c r="Y353" s="137"/>
      <c r="Z353" s="137"/>
      <c r="AA353" s="137"/>
      <c r="AB353" s="139"/>
      <c r="AC353" s="91" t="str">
        <f>IF('③入力シート'!L329="","",'③入力シート'!L329)</f>
        <v/>
      </c>
      <c r="AD353" s="101"/>
      <c r="AE353" s="105"/>
    </row>
    <row r="354" spans="1:31" ht="21" customHeight="1">
      <c r="A354" s="91" t="str">
        <f>IF('③入力シート'!A330="","",'③入力シート'!A330)</f>
        <v/>
      </c>
      <c r="B354" s="101"/>
      <c r="C354" s="105"/>
      <c r="D354" s="106" t="str">
        <f>IF('③入力シート'!B330="","",'③入力シート'!B330)</f>
        <v/>
      </c>
      <c r="E354" s="108"/>
      <c r="F354" s="108"/>
      <c r="G354" s="112"/>
      <c r="H354" s="91" t="str">
        <f>IF('③入力シート'!C330="","",'③入力シート'!C330)</f>
        <v/>
      </c>
      <c r="I354" s="105"/>
      <c r="J354" s="91" t="str">
        <f>IF('③入力シート'!F330="","",'③入力シート'!Q330)</f>
        <v/>
      </c>
      <c r="K354" s="101"/>
      <c r="L354" s="101"/>
      <c r="M354" s="105"/>
      <c r="N354" s="120" t="str">
        <f>IF('③入力シート'!H330="","",'③入力シート'!R330)</f>
        <v/>
      </c>
      <c r="O354" s="122"/>
      <c r="P354" s="124"/>
      <c r="Q354" s="120" t="str">
        <f>IF('③入力シート'!I330="","",'③入力シート'!S330)</f>
        <v/>
      </c>
      <c r="R354" s="122"/>
      <c r="S354" s="124"/>
      <c r="T354" s="91" t="str">
        <f>IF('③入力シート'!J330="","",'③入力シート'!J330)</f>
        <v/>
      </c>
      <c r="U354" s="101"/>
      <c r="V354" s="101"/>
      <c r="W354" s="105"/>
      <c r="X354" s="135" t="str">
        <f>IF('③入力シート'!K330="","",'③入力シート'!K330)</f>
        <v/>
      </c>
      <c r="Y354" s="137"/>
      <c r="Z354" s="137"/>
      <c r="AA354" s="137"/>
      <c r="AB354" s="139"/>
      <c r="AC354" s="91" t="str">
        <f>IF('③入力シート'!L330="","",'③入力シート'!L330)</f>
        <v/>
      </c>
      <c r="AD354" s="101"/>
      <c r="AE354" s="105"/>
    </row>
    <row r="355" spans="1:31" ht="21" customHeight="1">
      <c r="A355" s="91" t="str">
        <f>IF('③入力シート'!A331="","",'③入力シート'!A331)</f>
        <v/>
      </c>
      <c r="B355" s="101"/>
      <c r="C355" s="105"/>
      <c r="D355" s="106" t="str">
        <f>IF('③入力シート'!B331="","",'③入力シート'!B331)</f>
        <v/>
      </c>
      <c r="E355" s="108"/>
      <c r="F355" s="108"/>
      <c r="G355" s="112"/>
      <c r="H355" s="91" t="str">
        <f>IF('③入力シート'!C331="","",'③入力シート'!C331)</f>
        <v/>
      </c>
      <c r="I355" s="105"/>
      <c r="J355" s="91" t="str">
        <f>IF('③入力シート'!F331="","",'③入力シート'!Q331)</f>
        <v/>
      </c>
      <c r="K355" s="101"/>
      <c r="L355" s="101"/>
      <c r="M355" s="105"/>
      <c r="N355" s="120" t="str">
        <f>IF('③入力シート'!H331="","",'③入力シート'!R331)</f>
        <v/>
      </c>
      <c r="O355" s="122"/>
      <c r="P355" s="124"/>
      <c r="Q355" s="120" t="str">
        <f>IF('③入力シート'!I331="","",'③入力シート'!S331)</f>
        <v/>
      </c>
      <c r="R355" s="122"/>
      <c r="S355" s="124"/>
      <c r="T355" s="91" t="str">
        <f>IF('③入力シート'!J331="","",'③入力シート'!J331)</f>
        <v/>
      </c>
      <c r="U355" s="101"/>
      <c r="V355" s="101"/>
      <c r="W355" s="105"/>
      <c r="X355" s="135" t="str">
        <f>IF('③入力シート'!K331="","",'③入力シート'!K331)</f>
        <v/>
      </c>
      <c r="Y355" s="137"/>
      <c r="Z355" s="137"/>
      <c r="AA355" s="137"/>
      <c r="AB355" s="139"/>
      <c r="AC355" s="91" t="str">
        <f>IF('③入力シート'!L331="","",'③入力シート'!L331)</f>
        <v/>
      </c>
      <c r="AD355" s="101"/>
      <c r="AE355" s="105"/>
    </row>
    <row r="356" spans="1:31" ht="21" customHeight="1">
      <c r="A356" s="91" t="str">
        <f>IF('③入力シート'!A332="","",'③入力シート'!A332)</f>
        <v/>
      </c>
      <c r="B356" s="101"/>
      <c r="C356" s="105"/>
      <c r="D356" s="106" t="str">
        <f>IF('③入力シート'!B332="","",'③入力シート'!B332)</f>
        <v/>
      </c>
      <c r="E356" s="108"/>
      <c r="F356" s="108"/>
      <c r="G356" s="112"/>
      <c r="H356" s="91" t="str">
        <f>IF('③入力シート'!C332="","",'③入力シート'!C332)</f>
        <v/>
      </c>
      <c r="I356" s="105"/>
      <c r="J356" s="91" t="str">
        <f>IF('③入力シート'!F332="","",'③入力シート'!Q332)</f>
        <v/>
      </c>
      <c r="K356" s="101"/>
      <c r="L356" s="101"/>
      <c r="M356" s="105"/>
      <c r="N356" s="120" t="str">
        <f>IF('③入力シート'!H332="","",'③入力シート'!R332)</f>
        <v/>
      </c>
      <c r="O356" s="122"/>
      <c r="P356" s="124"/>
      <c r="Q356" s="120" t="str">
        <f>IF('③入力シート'!I332="","",'③入力シート'!S332)</f>
        <v/>
      </c>
      <c r="R356" s="122"/>
      <c r="S356" s="124"/>
      <c r="T356" s="91" t="str">
        <f>IF('③入力シート'!J332="","",'③入力シート'!J332)</f>
        <v/>
      </c>
      <c r="U356" s="101"/>
      <c r="V356" s="101"/>
      <c r="W356" s="105"/>
      <c r="X356" s="135" t="str">
        <f>IF('③入力シート'!K332="","",'③入力シート'!K332)</f>
        <v/>
      </c>
      <c r="Y356" s="137"/>
      <c r="Z356" s="137"/>
      <c r="AA356" s="137"/>
      <c r="AB356" s="139"/>
      <c r="AC356" s="91" t="str">
        <f>IF('③入力シート'!L332="","",'③入力シート'!L332)</f>
        <v/>
      </c>
      <c r="AD356" s="101"/>
      <c r="AE356" s="105"/>
    </row>
    <row r="357" spans="1:31" ht="21" customHeight="1">
      <c r="A357" s="91" t="str">
        <f>IF('③入力シート'!A333="","",'③入力シート'!A333)</f>
        <v/>
      </c>
      <c r="B357" s="101"/>
      <c r="C357" s="105"/>
      <c r="D357" s="106" t="str">
        <f>IF('③入力シート'!B333="","",'③入力シート'!B333)</f>
        <v/>
      </c>
      <c r="E357" s="108"/>
      <c r="F357" s="108"/>
      <c r="G357" s="112"/>
      <c r="H357" s="91" t="str">
        <f>IF('③入力シート'!C333="","",'③入力シート'!C333)</f>
        <v/>
      </c>
      <c r="I357" s="105"/>
      <c r="J357" s="91" t="str">
        <f>IF('③入力シート'!F333="","",'③入力シート'!Q333)</f>
        <v/>
      </c>
      <c r="K357" s="101"/>
      <c r="L357" s="101"/>
      <c r="M357" s="105"/>
      <c r="N357" s="120" t="str">
        <f>IF('③入力シート'!H333="","",'③入力シート'!R333)</f>
        <v/>
      </c>
      <c r="O357" s="122"/>
      <c r="P357" s="124"/>
      <c r="Q357" s="120" t="str">
        <f>IF('③入力シート'!I333="","",'③入力シート'!S333)</f>
        <v/>
      </c>
      <c r="R357" s="122"/>
      <c r="S357" s="124"/>
      <c r="T357" s="91" t="str">
        <f>IF('③入力シート'!J333="","",'③入力シート'!J333)</f>
        <v/>
      </c>
      <c r="U357" s="101"/>
      <c r="V357" s="101"/>
      <c r="W357" s="105"/>
      <c r="X357" s="135" t="str">
        <f>IF('③入力シート'!K333="","",'③入力シート'!K333)</f>
        <v/>
      </c>
      <c r="Y357" s="137"/>
      <c r="Z357" s="137"/>
      <c r="AA357" s="137"/>
      <c r="AB357" s="139"/>
      <c r="AC357" s="91" t="str">
        <f>IF('③入力シート'!L333="","",'③入力シート'!L333)</f>
        <v/>
      </c>
      <c r="AD357" s="101"/>
      <c r="AE357" s="105"/>
    </row>
    <row r="358" spans="1:31" ht="21" customHeight="1">
      <c r="A358" s="91" t="str">
        <f>IF('③入力シート'!A334="","",'③入力シート'!A334)</f>
        <v/>
      </c>
      <c r="B358" s="101"/>
      <c r="C358" s="105"/>
      <c r="D358" s="106" t="str">
        <f>IF('③入力シート'!B334="","",'③入力シート'!B334)</f>
        <v/>
      </c>
      <c r="E358" s="108"/>
      <c r="F358" s="108"/>
      <c r="G358" s="112"/>
      <c r="H358" s="91" t="str">
        <f>IF('③入力シート'!C334="","",'③入力シート'!C334)</f>
        <v/>
      </c>
      <c r="I358" s="105"/>
      <c r="J358" s="91" t="str">
        <f>IF('③入力シート'!F334="","",'③入力シート'!Q334)</f>
        <v/>
      </c>
      <c r="K358" s="101"/>
      <c r="L358" s="101"/>
      <c r="M358" s="105"/>
      <c r="N358" s="120" t="str">
        <f>IF('③入力シート'!H334="","",'③入力シート'!R334)</f>
        <v/>
      </c>
      <c r="O358" s="122"/>
      <c r="P358" s="124"/>
      <c r="Q358" s="120" t="str">
        <f>IF('③入力シート'!I334="","",'③入力シート'!S334)</f>
        <v/>
      </c>
      <c r="R358" s="122"/>
      <c r="S358" s="124"/>
      <c r="T358" s="91" t="str">
        <f>IF('③入力シート'!J334="","",'③入力シート'!J334)</f>
        <v/>
      </c>
      <c r="U358" s="101"/>
      <c r="V358" s="101"/>
      <c r="W358" s="105"/>
      <c r="X358" s="135" t="str">
        <f>IF('③入力シート'!K334="","",'③入力シート'!K334)</f>
        <v/>
      </c>
      <c r="Y358" s="137"/>
      <c r="Z358" s="137"/>
      <c r="AA358" s="137"/>
      <c r="AB358" s="139"/>
      <c r="AC358" s="91" t="str">
        <f>IF('③入力シート'!L334="","",'③入力シート'!L334)</f>
        <v/>
      </c>
      <c r="AD358" s="101"/>
      <c r="AE358" s="105"/>
    </row>
    <row r="359" spans="1:31" ht="21" customHeight="1">
      <c r="A359" s="91" t="str">
        <f>IF('③入力シート'!A335="","",'③入力シート'!A335)</f>
        <v/>
      </c>
      <c r="B359" s="101"/>
      <c r="C359" s="105"/>
      <c r="D359" s="106" t="str">
        <f>IF('③入力シート'!B335="","",'③入力シート'!B335)</f>
        <v/>
      </c>
      <c r="E359" s="108"/>
      <c r="F359" s="108"/>
      <c r="G359" s="112"/>
      <c r="H359" s="91" t="str">
        <f>IF('③入力シート'!C335="","",'③入力シート'!C335)</f>
        <v/>
      </c>
      <c r="I359" s="105"/>
      <c r="J359" s="91" t="str">
        <f>IF('③入力シート'!F335="","",'③入力シート'!Q335)</f>
        <v/>
      </c>
      <c r="K359" s="101"/>
      <c r="L359" s="101"/>
      <c r="M359" s="105"/>
      <c r="N359" s="120" t="str">
        <f>IF('③入力シート'!H335="","",'③入力シート'!R335)</f>
        <v/>
      </c>
      <c r="O359" s="122"/>
      <c r="P359" s="124"/>
      <c r="Q359" s="120" t="str">
        <f>IF('③入力シート'!I335="","",'③入力シート'!S335)</f>
        <v/>
      </c>
      <c r="R359" s="122"/>
      <c r="S359" s="124"/>
      <c r="T359" s="91" t="str">
        <f>IF('③入力シート'!J335="","",'③入力シート'!J335)</f>
        <v/>
      </c>
      <c r="U359" s="101"/>
      <c r="V359" s="101"/>
      <c r="W359" s="105"/>
      <c r="X359" s="135" t="str">
        <f>IF('③入力シート'!K335="","",'③入力シート'!K335)</f>
        <v/>
      </c>
      <c r="Y359" s="137"/>
      <c r="Z359" s="137"/>
      <c r="AA359" s="137"/>
      <c r="AB359" s="139"/>
      <c r="AC359" s="91" t="str">
        <f>IF('③入力シート'!L335="","",'③入力シート'!L335)</f>
        <v/>
      </c>
      <c r="AD359" s="101"/>
      <c r="AE359" s="105"/>
    </row>
    <row r="360" spans="1:31" ht="21" customHeight="1">
      <c r="A360" s="91" t="str">
        <f>IF('③入力シート'!A336="","",'③入力シート'!A336)</f>
        <v/>
      </c>
      <c r="B360" s="101"/>
      <c r="C360" s="105"/>
      <c r="D360" s="106" t="str">
        <f>IF('③入力シート'!B336="","",'③入力シート'!B336)</f>
        <v/>
      </c>
      <c r="E360" s="108"/>
      <c r="F360" s="108"/>
      <c r="G360" s="112"/>
      <c r="H360" s="91" t="str">
        <f>IF('③入力シート'!C336="","",'③入力シート'!C336)</f>
        <v/>
      </c>
      <c r="I360" s="105"/>
      <c r="J360" s="91" t="str">
        <f>IF('③入力シート'!F336="","",'③入力シート'!Q336)</f>
        <v/>
      </c>
      <c r="K360" s="101"/>
      <c r="L360" s="101"/>
      <c r="M360" s="105"/>
      <c r="N360" s="120" t="str">
        <f>IF('③入力シート'!H336="","",'③入力シート'!R336)</f>
        <v/>
      </c>
      <c r="O360" s="122"/>
      <c r="P360" s="124"/>
      <c r="Q360" s="120" t="str">
        <f>IF('③入力シート'!I336="","",'③入力シート'!S336)</f>
        <v/>
      </c>
      <c r="R360" s="122"/>
      <c r="S360" s="124"/>
      <c r="T360" s="91" t="str">
        <f>IF('③入力シート'!J336="","",'③入力シート'!J336)</f>
        <v/>
      </c>
      <c r="U360" s="101"/>
      <c r="V360" s="101"/>
      <c r="W360" s="105"/>
      <c r="X360" s="135" t="str">
        <f>IF('③入力シート'!K336="","",'③入力シート'!K336)</f>
        <v/>
      </c>
      <c r="Y360" s="137"/>
      <c r="Z360" s="137"/>
      <c r="AA360" s="137"/>
      <c r="AB360" s="139"/>
      <c r="AC360" s="91" t="str">
        <f>IF('③入力シート'!L336="","",'③入力シート'!L336)</f>
        <v/>
      </c>
      <c r="AD360" s="101"/>
      <c r="AE360" s="105"/>
    </row>
    <row r="361" spans="1:31" ht="21" customHeight="1">
      <c r="A361" s="91" t="str">
        <f>IF('③入力シート'!A337="","",'③入力シート'!A337)</f>
        <v/>
      </c>
      <c r="B361" s="101"/>
      <c r="C361" s="105"/>
      <c r="D361" s="106" t="str">
        <f>IF('③入力シート'!B337="","",'③入力シート'!B337)</f>
        <v/>
      </c>
      <c r="E361" s="108"/>
      <c r="F361" s="108"/>
      <c r="G361" s="112"/>
      <c r="H361" s="91" t="str">
        <f>IF('③入力シート'!C337="","",'③入力シート'!C337)</f>
        <v/>
      </c>
      <c r="I361" s="105"/>
      <c r="J361" s="91" t="str">
        <f>IF('③入力シート'!F337="","",'③入力シート'!Q337)</f>
        <v/>
      </c>
      <c r="K361" s="101"/>
      <c r="L361" s="101"/>
      <c r="M361" s="105"/>
      <c r="N361" s="120" t="str">
        <f>IF('③入力シート'!H337="","",'③入力シート'!R337)</f>
        <v/>
      </c>
      <c r="O361" s="122"/>
      <c r="P361" s="124"/>
      <c r="Q361" s="120" t="str">
        <f>IF('③入力シート'!I337="","",'③入力シート'!S337)</f>
        <v/>
      </c>
      <c r="R361" s="122"/>
      <c r="S361" s="124"/>
      <c r="T361" s="91" t="str">
        <f>IF('③入力シート'!J337="","",'③入力シート'!J337)</f>
        <v/>
      </c>
      <c r="U361" s="101"/>
      <c r="V361" s="101"/>
      <c r="W361" s="105"/>
      <c r="X361" s="135" t="str">
        <f>IF('③入力シート'!K337="","",'③入力シート'!K337)</f>
        <v/>
      </c>
      <c r="Y361" s="137"/>
      <c r="Z361" s="137"/>
      <c r="AA361" s="137"/>
      <c r="AB361" s="139"/>
      <c r="AC361" s="91" t="str">
        <f>IF('③入力シート'!L337="","",'③入力シート'!L337)</f>
        <v/>
      </c>
      <c r="AD361" s="101"/>
      <c r="AE361" s="105"/>
    </row>
    <row r="362" spans="1:31" ht="21" customHeight="1">
      <c r="A362" s="91" t="str">
        <f>IF('③入力シート'!A338="","",'③入力シート'!A338)</f>
        <v/>
      </c>
      <c r="B362" s="101"/>
      <c r="C362" s="105"/>
      <c r="D362" s="106" t="str">
        <f>IF('③入力シート'!B338="","",'③入力シート'!B338)</f>
        <v/>
      </c>
      <c r="E362" s="108"/>
      <c r="F362" s="108"/>
      <c r="G362" s="112"/>
      <c r="H362" s="91" t="str">
        <f>IF('③入力シート'!C338="","",'③入力シート'!C338)</f>
        <v/>
      </c>
      <c r="I362" s="105"/>
      <c r="J362" s="91" t="str">
        <f>IF('③入力シート'!F338="","",'③入力シート'!Q338)</f>
        <v/>
      </c>
      <c r="K362" s="101"/>
      <c r="L362" s="101"/>
      <c r="M362" s="105"/>
      <c r="N362" s="120" t="str">
        <f>IF('③入力シート'!H338="","",'③入力シート'!R338)</f>
        <v/>
      </c>
      <c r="O362" s="122"/>
      <c r="P362" s="124"/>
      <c r="Q362" s="120" t="str">
        <f>IF('③入力シート'!I338="","",'③入力シート'!S338)</f>
        <v/>
      </c>
      <c r="R362" s="122"/>
      <c r="S362" s="124"/>
      <c r="T362" s="91" t="str">
        <f>IF('③入力シート'!J338="","",'③入力シート'!J338)</f>
        <v/>
      </c>
      <c r="U362" s="101"/>
      <c r="V362" s="101"/>
      <c r="W362" s="105"/>
      <c r="X362" s="135" t="str">
        <f>IF('③入力シート'!K338="","",'③入力シート'!K338)</f>
        <v/>
      </c>
      <c r="Y362" s="137"/>
      <c r="Z362" s="137"/>
      <c r="AA362" s="137"/>
      <c r="AB362" s="139"/>
      <c r="AC362" s="91" t="str">
        <f>IF('③入力シート'!L338="","",'③入力シート'!L338)</f>
        <v/>
      </c>
      <c r="AD362" s="101"/>
      <c r="AE362" s="105"/>
    </row>
    <row r="363" spans="1:31" ht="21" customHeight="1">
      <c r="A363" s="91" t="str">
        <f>IF('③入力シート'!A339="","",'③入力シート'!A339)</f>
        <v/>
      </c>
      <c r="B363" s="101"/>
      <c r="C363" s="105"/>
      <c r="D363" s="106" t="str">
        <f>IF('③入力シート'!B339="","",'③入力シート'!B339)</f>
        <v/>
      </c>
      <c r="E363" s="108"/>
      <c r="F363" s="108"/>
      <c r="G363" s="112"/>
      <c r="H363" s="91" t="str">
        <f>IF('③入力シート'!C339="","",'③入力シート'!C339)</f>
        <v/>
      </c>
      <c r="I363" s="105"/>
      <c r="J363" s="91" t="str">
        <f>IF('③入力シート'!F339="","",'③入力シート'!Q339)</f>
        <v/>
      </c>
      <c r="K363" s="101"/>
      <c r="L363" s="101"/>
      <c r="M363" s="105"/>
      <c r="N363" s="120" t="str">
        <f>IF('③入力シート'!H339="","",'③入力シート'!R339)</f>
        <v/>
      </c>
      <c r="O363" s="122"/>
      <c r="P363" s="124"/>
      <c r="Q363" s="120" t="str">
        <f>IF('③入力シート'!I339="","",'③入力シート'!S339)</f>
        <v/>
      </c>
      <c r="R363" s="122"/>
      <c r="S363" s="124"/>
      <c r="T363" s="91" t="str">
        <f>IF('③入力シート'!J339="","",'③入力シート'!J339)</f>
        <v/>
      </c>
      <c r="U363" s="101"/>
      <c r="V363" s="101"/>
      <c r="W363" s="105"/>
      <c r="X363" s="135" t="str">
        <f>IF('③入力シート'!K339="","",'③入力シート'!K339)</f>
        <v/>
      </c>
      <c r="Y363" s="137"/>
      <c r="Z363" s="137"/>
      <c r="AA363" s="137"/>
      <c r="AB363" s="139"/>
      <c r="AC363" s="91" t="str">
        <f>IF('③入力シート'!L339="","",'③入力シート'!L339)</f>
        <v/>
      </c>
      <c r="AD363" s="101"/>
      <c r="AE363" s="105"/>
    </row>
    <row r="364" spans="1:31" ht="21" customHeight="1">
      <c r="A364" s="91" t="str">
        <f>IF('③入力シート'!A340="","",'③入力シート'!A340)</f>
        <v/>
      </c>
      <c r="B364" s="101"/>
      <c r="C364" s="105"/>
      <c r="D364" s="106" t="str">
        <f>IF('③入力シート'!B340="","",'③入力シート'!B340)</f>
        <v/>
      </c>
      <c r="E364" s="108"/>
      <c r="F364" s="108"/>
      <c r="G364" s="112"/>
      <c r="H364" s="91" t="str">
        <f>IF('③入力シート'!C340="","",'③入力シート'!C340)</f>
        <v/>
      </c>
      <c r="I364" s="105"/>
      <c r="J364" s="91" t="str">
        <f>IF('③入力シート'!F340="","",'③入力シート'!Q340)</f>
        <v/>
      </c>
      <c r="K364" s="101"/>
      <c r="L364" s="101"/>
      <c r="M364" s="105"/>
      <c r="N364" s="120" t="str">
        <f>IF('③入力シート'!H340="","",'③入力シート'!R340)</f>
        <v/>
      </c>
      <c r="O364" s="122"/>
      <c r="P364" s="124"/>
      <c r="Q364" s="120" t="str">
        <f>IF('③入力シート'!I340="","",'③入力シート'!S340)</f>
        <v/>
      </c>
      <c r="R364" s="122"/>
      <c r="S364" s="124"/>
      <c r="T364" s="91" t="str">
        <f>IF('③入力シート'!J340="","",'③入力シート'!J340)</f>
        <v/>
      </c>
      <c r="U364" s="101"/>
      <c r="V364" s="101"/>
      <c r="W364" s="105"/>
      <c r="X364" s="135" t="str">
        <f>IF('③入力シート'!K340="","",'③入力シート'!K340)</f>
        <v/>
      </c>
      <c r="Y364" s="137"/>
      <c r="Z364" s="137"/>
      <c r="AA364" s="137"/>
      <c r="AB364" s="139"/>
      <c r="AC364" s="91" t="str">
        <f>IF('③入力シート'!L340="","",'③入力シート'!L340)</f>
        <v/>
      </c>
      <c r="AD364" s="101"/>
      <c r="AE364" s="105"/>
    </row>
    <row r="365" spans="1:31" ht="21" customHeight="1">
      <c r="A365" s="91" t="str">
        <f>IF('③入力シート'!A341="","",'③入力シート'!A341)</f>
        <v/>
      </c>
      <c r="B365" s="101"/>
      <c r="C365" s="105"/>
      <c r="D365" s="106" t="str">
        <f>IF('③入力シート'!B341="","",'③入力シート'!B341)</f>
        <v/>
      </c>
      <c r="E365" s="108"/>
      <c r="F365" s="108"/>
      <c r="G365" s="112"/>
      <c r="H365" s="91" t="str">
        <f>IF('③入力シート'!C341="","",'③入力シート'!C341)</f>
        <v/>
      </c>
      <c r="I365" s="105"/>
      <c r="J365" s="91" t="str">
        <f>IF('③入力シート'!F341="","",'③入力シート'!Q341)</f>
        <v/>
      </c>
      <c r="K365" s="101"/>
      <c r="L365" s="101"/>
      <c r="M365" s="105"/>
      <c r="N365" s="120" t="str">
        <f>IF('③入力シート'!H341="","",'③入力シート'!R341)</f>
        <v/>
      </c>
      <c r="O365" s="122"/>
      <c r="P365" s="124"/>
      <c r="Q365" s="120" t="str">
        <f>IF('③入力シート'!I341="","",'③入力シート'!S341)</f>
        <v/>
      </c>
      <c r="R365" s="122"/>
      <c r="S365" s="124"/>
      <c r="T365" s="91" t="str">
        <f>IF('③入力シート'!J341="","",'③入力シート'!J341)</f>
        <v/>
      </c>
      <c r="U365" s="101"/>
      <c r="V365" s="101"/>
      <c r="W365" s="105"/>
      <c r="X365" s="135" t="str">
        <f>IF('③入力シート'!K341="","",'③入力シート'!K341)</f>
        <v/>
      </c>
      <c r="Y365" s="137"/>
      <c r="Z365" s="137"/>
      <c r="AA365" s="137"/>
      <c r="AB365" s="139"/>
      <c r="AC365" s="91" t="str">
        <f>IF('③入力シート'!L341="","",'③入力シート'!L341)</f>
        <v/>
      </c>
      <c r="AD365" s="101"/>
      <c r="AE365" s="105"/>
    </row>
    <row r="366" spans="1:31" ht="21" customHeight="1">
      <c r="A366" s="91" t="str">
        <f>IF('③入力シート'!A342="","",'③入力シート'!A342)</f>
        <v/>
      </c>
      <c r="B366" s="101"/>
      <c r="C366" s="105"/>
      <c r="D366" s="106" t="str">
        <f>IF('③入力シート'!B342="","",'③入力シート'!B342)</f>
        <v/>
      </c>
      <c r="E366" s="108"/>
      <c r="F366" s="108"/>
      <c r="G366" s="112"/>
      <c r="H366" s="91" t="str">
        <f>IF('③入力シート'!C342="","",'③入力シート'!C342)</f>
        <v/>
      </c>
      <c r="I366" s="105"/>
      <c r="J366" s="91" t="str">
        <f>IF('③入力シート'!F342="","",'③入力シート'!Q342)</f>
        <v/>
      </c>
      <c r="K366" s="101"/>
      <c r="L366" s="101"/>
      <c r="M366" s="105"/>
      <c r="N366" s="120" t="str">
        <f>IF('③入力シート'!H342="","",'③入力シート'!R342)</f>
        <v/>
      </c>
      <c r="O366" s="122"/>
      <c r="P366" s="124"/>
      <c r="Q366" s="120" t="str">
        <f>IF('③入力シート'!I342="","",'③入力シート'!S342)</f>
        <v/>
      </c>
      <c r="R366" s="122"/>
      <c r="S366" s="124"/>
      <c r="T366" s="91" t="str">
        <f>IF('③入力シート'!J342="","",'③入力シート'!J342)</f>
        <v/>
      </c>
      <c r="U366" s="101"/>
      <c r="V366" s="101"/>
      <c r="W366" s="105"/>
      <c r="X366" s="135" t="str">
        <f>IF('③入力シート'!K342="","",'③入力シート'!K342)</f>
        <v/>
      </c>
      <c r="Y366" s="137"/>
      <c r="Z366" s="137"/>
      <c r="AA366" s="137"/>
      <c r="AB366" s="139"/>
      <c r="AC366" s="91" t="str">
        <f>IF('③入力シート'!L342="","",'③入力シート'!L342)</f>
        <v/>
      </c>
      <c r="AD366" s="101"/>
      <c r="AE366" s="105"/>
    </row>
    <row r="367" spans="1:31" ht="21" customHeight="1">
      <c r="A367" s="91" t="str">
        <f>IF('③入力シート'!A343="","",'③入力シート'!A343)</f>
        <v/>
      </c>
      <c r="B367" s="101"/>
      <c r="C367" s="105"/>
      <c r="D367" s="106" t="str">
        <f>IF('③入力シート'!B343="","",'③入力シート'!B343)</f>
        <v/>
      </c>
      <c r="E367" s="108"/>
      <c r="F367" s="108"/>
      <c r="G367" s="112"/>
      <c r="H367" s="91" t="str">
        <f>IF('③入力シート'!C343="","",'③入力シート'!C343)</f>
        <v/>
      </c>
      <c r="I367" s="105"/>
      <c r="J367" s="91" t="str">
        <f>IF('③入力シート'!F343="","",'③入力シート'!Q343)</f>
        <v/>
      </c>
      <c r="K367" s="101"/>
      <c r="L367" s="101"/>
      <c r="M367" s="105"/>
      <c r="N367" s="120" t="str">
        <f>IF('③入力シート'!H343="","",'③入力シート'!R343)</f>
        <v/>
      </c>
      <c r="O367" s="122"/>
      <c r="P367" s="124"/>
      <c r="Q367" s="120" t="str">
        <f>IF('③入力シート'!I343="","",'③入力シート'!S343)</f>
        <v/>
      </c>
      <c r="R367" s="122"/>
      <c r="S367" s="124"/>
      <c r="T367" s="91" t="str">
        <f>IF('③入力シート'!J343="","",'③入力シート'!J343)</f>
        <v/>
      </c>
      <c r="U367" s="101"/>
      <c r="V367" s="101"/>
      <c r="W367" s="105"/>
      <c r="X367" s="135" t="str">
        <f>IF('③入力シート'!K343="","",'③入力シート'!K343)</f>
        <v/>
      </c>
      <c r="Y367" s="137"/>
      <c r="Z367" s="137"/>
      <c r="AA367" s="137"/>
      <c r="AB367" s="139"/>
      <c r="AC367" s="91" t="str">
        <f>IF('③入力シート'!L343="","",'③入力シート'!L343)</f>
        <v/>
      </c>
      <c r="AD367" s="101"/>
      <c r="AE367" s="105"/>
    </row>
    <row r="368" spans="1:31" ht="21" customHeight="1">
      <c r="A368" s="91" t="str">
        <f>IF('③入力シート'!A344="","",'③入力シート'!A344)</f>
        <v/>
      </c>
      <c r="B368" s="101"/>
      <c r="C368" s="105"/>
      <c r="D368" s="106" t="str">
        <f>IF('③入力シート'!B344="","",'③入力シート'!B344)</f>
        <v/>
      </c>
      <c r="E368" s="108"/>
      <c r="F368" s="108"/>
      <c r="G368" s="112"/>
      <c r="H368" s="91" t="str">
        <f>IF('③入力シート'!C344="","",'③入力シート'!C344)</f>
        <v/>
      </c>
      <c r="I368" s="105"/>
      <c r="J368" s="91" t="str">
        <f>IF('③入力シート'!F344="","",'③入力シート'!Q344)</f>
        <v/>
      </c>
      <c r="K368" s="101"/>
      <c r="L368" s="101"/>
      <c r="M368" s="105"/>
      <c r="N368" s="120" t="str">
        <f>IF('③入力シート'!H344="","",'③入力シート'!R344)</f>
        <v/>
      </c>
      <c r="O368" s="122"/>
      <c r="P368" s="124"/>
      <c r="Q368" s="120" t="str">
        <f>IF('③入力シート'!I344="","",'③入力シート'!S344)</f>
        <v/>
      </c>
      <c r="R368" s="122"/>
      <c r="S368" s="124"/>
      <c r="T368" s="91" t="str">
        <f>IF('③入力シート'!J344="","",'③入力シート'!J344)</f>
        <v/>
      </c>
      <c r="U368" s="101"/>
      <c r="V368" s="101"/>
      <c r="W368" s="105"/>
      <c r="X368" s="135" t="str">
        <f>IF('③入力シート'!K344="","",'③入力シート'!K344)</f>
        <v/>
      </c>
      <c r="Y368" s="137"/>
      <c r="Z368" s="137"/>
      <c r="AA368" s="137"/>
      <c r="AB368" s="139"/>
      <c r="AC368" s="91" t="str">
        <f>IF('③入力シート'!L344="","",'③入力シート'!L344)</f>
        <v/>
      </c>
      <c r="AD368" s="101"/>
      <c r="AE368" s="105"/>
    </row>
    <row r="369" spans="1:31" ht="21" customHeight="1">
      <c r="A369" s="91" t="str">
        <f>IF('③入力シート'!A345="","",'③入力シート'!A345)</f>
        <v/>
      </c>
      <c r="B369" s="101"/>
      <c r="C369" s="105"/>
      <c r="D369" s="106" t="str">
        <f>IF('③入力シート'!B345="","",'③入力シート'!B345)</f>
        <v/>
      </c>
      <c r="E369" s="108"/>
      <c r="F369" s="108"/>
      <c r="G369" s="112"/>
      <c r="H369" s="91" t="str">
        <f>IF('③入力シート'!C345="","",'③入力シート'!C345)</f>
        <v/>
      </c>
      <c r="I369" s="105"/>
      <c r="J369" s="91" t="str">
        <f>IF('③入力シート'!F345="","",'③入力シート'!Q345)</f>
        <v/>
      </c>
      <c r="K369" s="101"/>
      <c r="L369" s="101"/>
      <c r="M369" s="105"/>
      <c r="N369" s="120" t="str">
        <f>IF('③入力シート'!H345="","",'③入力シート'!R345)</f>
        <v/>
      </c>
      <c r="O369" s="122"/>
      <c r="P369" s="124"/>
      <c r="Q369" s="120" t="str">
        <f>IF('③入力シート'!I345="","",'③入力シート'!S345)</f>
        <v/>
      </c>
      <c r="R369" s="122"/>
      <c r="S369" s="124"/>
      <c r="T369" s="91" t="str">
        <f>IF('③入力シート'!J345="","",'③入力シート'!J345)</f>
        <v/>
      </c>
      <c r="U369" s="101"/>
      <c r="V369" s="101"/>
      <c r="W369" s="105"/>
      <c r="X369" s="135" t="str">
        <f>IF('③入力シート'!K345="","",'③入力シート'!K345)</f>
        <v/>
      </c>
      <c r="Y369" s="137"/>
      <c r="Z369" s="137"/>
      <c r="AA369" s="137"/>
      <c r="AB369" s="139"/>
      <c r="AC369" s="91" t="str">
        <f>IF('③入力シート'!L345="","",'③入力シート'!L345)</f>
        <v/>
      </c>
      <c r="AD369" s="101"/>
      <c r="AE369" s="105"/>
    </row>
    <row r="370" spans="1:31" ht="21" customHeight="1">
      <c r="A370" s="91" t="str">
        <f>IF('③入力シート'!A346="","",'③入力シート'!A346)</f>
        <v/>
      </c>
      <c r="B370" s="101"/>
      <c r="C370" s="105"/>
      <c r="D370" s="106" t="str">
        <f>IF('③入力シート'!B346="","",'③入力シート'!B346)</f>
        <v/>
      </c>
      <c r="E370" s="108"/>
      <c r="F370" s="108"/>
      <c r="G370" s="112"/>
      <c r="H370" s="91" t="str">
        <f>IF('③入力シート'!C346="","",'③入力シート'!C346)</f>
        <v/>
      </c>
      <c r="I370" s="105"/>
      <c r="J370" s="91" t="str">
        <f>IF('③入力シート'!F346="","",'③入力シート'!Q346)</f>
        <v/>
      </c>
      <c r="K370" s="101"/>
      <c r="L370" s="101"/>
      <c r="M370" s="105"/>
      <c r="N370" s="120" t="str">
        <f>IF('③入力シート'!H346="","",'③入力シート'!R346)</f>
        <v/>
      </c>
      <c r="O370" s="122"/>
      <c r="P370" s="124"/>
      <c r="Q370" s="120" t="str">
        <f>IF('③入力シート'!I346="","",'③入力シート'!S346)</f>
        <v/>
      </c>
      <c r="R370" s="122"/>
      <c r="S370" s="124"/>
      <c r="T370" s="91" t="str">
        <f>IF('③入力シート'!J346="","",'③入力シート'!J346)</f>
        <v/>
      </c>
      <c r="U370" s="101"/>
      <c r="V370" s="101"/>
      <c r="W370" s="105"/>
      <c r="X370" s="135" t="str">
        <f>IF('③入力シート'!K346="","",'③入力シート'!K346)</f>
        <v/>
      </c>
      <c r="Y370" s="137"/>
      <c r="Z370" s="137"/>
      <c r="AA370" s="137"/>
      <c r="AB370" s="139"/>
      <c r="AC370" s="91" t="str">
        <f>IF('③入力シート'!L346="","",'③入力シート'!L346)</f>
        <v/>
      </c>
      <c r="AD370" s="101"/>
      <c r="AE370" s="105"/>
    </row>
    <row r="371" spans="1:31" ht="21" customHeight="1">
      <c r="A371" s="91" t="str">
        <f>IF('③入力シート'!A347="","",'③入力シート'!A347)</f>
        <v/>
      </c>
      <c r="B371" s="101"/>
      <c r="C371" s="105"/>
      <c r="D371" s="106" t="str">
        <f>IF('③入力シート'!B347="","",'③入力シート'!B347)</f>
        <v/>
      </c>
      <c r="E371" s="108"/>
      <c r="F371" s="108"/>
      <c r="G371" s="112"/>
      <c r="H371" s="91" t="str">
        <f>IF('③入力シート'!C347="","",'③入力シート'!C347)</f>
        <v/>
      </c>
      <c r="I371" s="105"/>
      <c r="J371" s="91" t="str">
        <f>IF('③入力シート'!F347="","",'③入力シート'!Q347)</f>
        <v/>
      </c>
      <c r="K371" s="101"/>
      <c r="L371" s="101"/>
      <c r="M371" s="105"/>
      <c r="N371" s="120" t="str">
        <f>IF('③入力シート'!H347="","",'③入力シート'!R347)</f>
        <v/>
      </c>
      <c r="O371" s="122"/>
      <c r="P371" s="124"/>
      <c r="Q371" s="120" t="str">
        <f>IF('③入力シート'!I347="","",'③入力シート'!S347)</f>
        <v/>
      </c>
      <c r="R371" s="122"/>
      <c r="S371" s="124"/>
      <c r="T371" s="91" t="str">
        <f>IF('③入力シート'!J347="","",'③入力シート'!J347)</f>
        <v/>
      </c>
      <c r="U371" s="101"/>
      <c r="V371" s="101"/>
      <c r="W371" s="105"/>
      <c r="X371" s="135" t="str">
        <f>IF('③入力シート'!K347="","",'③入力シート'!K347)</f>
        <v/>
      </c>
      <c r="Y371" s="137"/>
      <c r="Z371" s="137"/>
      <c r="AA371" s="137"/>
      <c r="AB371" s="139"/>
      <c r="AC371" s="91" t="str">
        <f>IF('③入力シート'!L347="","",'③入力シート'!L347)</f>
        <v/>
      </c>
      <c r="AD371" s="101"/>
      <c r="AE371" s="105"/>
    </row>
    <row r="372" spans="1:31" ht="21" customHeight="1">
      <c r="A372" s="91" t="str">
        <f>IF('③入力シート'!A348="","",'③入力シート'!A348)</f>
        <v/>
      </c>
      <c r="B372" s="101"/>
      <c r="C372" s="105"/>
      <c r="D372" s="106" t="str">
        <f>IF('③入力シート'!B348="","",'③入力シート'!B348)</f>
        <v/>
      </c>
      <c r="E372" s="108"/>
      <c r="F372" s="108"/>
      <c r="G372" s="112"/>
      <c r="H372" s="91" t="str">
        <f>IF('③入力シート'!C348="","",'③入力シート'!C348)</f>
        <v/>
      </c>
      <c r="I372" s="105"/>
      <c r="J372" s="91" t="str">
        <f>IF('③入力シート'!F348="","",'③入力シート'!Q348)</f>
        <v/>
      </c>
      <c r="K372" s="101"/>
      <c r="L372" s="101"/>
      <c r="M372" s="105"/>
      <c r="N372" s="120" t="str">
        <f>IF('③入力シート'!H348="","",'③入力シート'!R348)</f>
        <v/>
      </c>
      <c r="O372" s="122"/>
      <c r="P372" s="124"/>
      <c r="Q372" s="120" t="str">
        <f>IF('③入力シート'!I348="","",'③入力シート'!S348)</f>
        <v/>
      </c>
      <c r="R372" s="122"/>
      <c r="S372" s="124"/>
      <c r="T372" s="91" t="str">
        <f>IF('③入力シート'!J348="","",'③入力シート'!J348)</f>
        <v/>
      </c>
      <c r="U372" s="101"/>
      <c r="V372" s="101"/>
      <c r="W372" s="105"/>
      <c r="X372" s="135" t="str">
        <f>IF('③入力シート'!K348="","",'③入力シート'!K348)</f>
        <v/>
      </c>
      <c r="Y372" s="137"/>
      <c r="Z372" s="137"/>
      <c r="AA372" s="137"/>
      <c r="AB372" s="139"/>
      <c r="AC372" s="91" t="str">
        <f>IF('③入力シート'!L348="","",'③入力シート'!L348)</f>
        <v/>
      </c>
      <c r="AD372" s="101"/>
      <c r="AE372" s="105"/>
    </row>
    <row r="373" spans="1:31" ht="21" customHeight="1">
      <c r="A373" s="91" t="str">
        <f>IF('③入力シート'!A349="","",'③入力シート'!A349)</f>
        <v/>
      </c>
      <c r="B373" s="101"/>
      <c r="C373" s="105"/>
      <c r="D373" s="106" t="str">
        <f>IF('③入力シート'!B349="","",'③入力シート'!B349)</f>
        <v/>
      </c>
      <c r="E373" s="108"/>
      <c r="F373" s="108"/>
      <c r="G373" s="112"/>
      <c r="H373" s="91" t="str">
        <f>IF('③入力シート'!C349="","",'③入力シート'!C349)</f>
        <v/>
      </c>
      <c r="I373" s="105"/>
      <c r="J373" s="91" t="str">
        <f>IF('③入力シート'!F349="","",'③入力シート'!Q349)</f>
        <v/>
      </c>
      <c r="K373" s="101"/>
      <c r="L373" s="101"/>
      <c r="M373" s="105"/>
      <c r="N373" s="120" t="str">
        <f>IF('③入力シート'!H349="","",'③入力シート'!R349)</f>
        <v/>
      </c>
      <c r="O373" s="122"/>
      <c r="P373" s="124"/>
      <c r="Q373" s="120" t="str">
        <f>IF('③入力シート'!I349="","",'③入力シート'!S349)</f>
        <v/>
      </c>
      <c r="R373" s="122"/>
      <c r="S373" s="124"/>
      <c r="T373" s="91" t="str">
        <f>IF('③入力シート'!J349="","",'③入力シート'!J349)</f>
        <v/>
      </c>
      <c r="U373" s="101"/>
      <c r="V373" s="101"/>
      <c r="W373" s="105"/>
      <c r="X373" s="135" t="str">
        <f>IF('③入力シート'!K349="","",'③入力シート'!K349)</f>
        <v/>
      </c>
      <c r="Y373" s="137"/>
      <c r="Z373" s="137"/>
      <c r="AA373" s="137"/>
      <c r="AB373" s="139"/>
      <c r="AC373" s="91" t="str">
        <f>IF('③入力シート'!L349="","",'③入力シート'!L349)</f>
        <v/>
      </c>
      <c r="AD373" s="101"/>
      <c r="AE373" s="105"/>
    </row>
    <row r="374" spans="1:31" ht="21" customHeight="1">
      <c r="A374" s="91" t="str">
        <f>IF('③入力シート'!A350="","",'③入力シート'!A350)</f>
        <v/>
      </c>
      <c r="B374" s="101"/>
      <c r="C374" s="105"/>
      <c r="D374" s="106" t="str">
        <f>IF('③入力シート'!B350="","",'③入力シート'!B350)</f>
        <v/>
      </c>
      <c r="E374" s="108"/>
      <c r="F374" s="108"/>
      <c r="G374" s="112"/>
      <c r="H374" s="91" t="str">
        <f>IF('③入力シート'!C350="","",'③入力シート'!C350)</f>
        <v/>
      </c>
      <c r="I374" s="105"/>
      <c r="J374" s="91" t="str">
        <f>IF('③入力シート'!F350="","",'③入力シート'!Q350)</f>
        <v/>
      </c>
      <c r="K374" s="101"/>
      <c r="L374" s="101"/>
      <c r="M374" s="105"/>
      <c r="N374" s="120" t="str">
        <f>IF('③入力シート'!H350="","",'③入力シート'!R350)</f>
        <v/>
      </c>
      <c r="O374" s="122"/>
      <c r="P374" s="124"/>
      <c r="Q374" s="120" t="str">
        <f>IF('③入力シート'!I350="","",'③入力シート'!S350)</f>
        <v/>
      </c>
      <c r="R374" s="122"/>
      <c r="S374" s="124"/>
      <c r="T374" s="91" t="str">
        <f>IF('③入力シート'!J350="","",'③入力シート'!J350)</f>
        <v/>
      </c>
      <c r="U374" s="101"/>
      <c r="V374" s="101"/>
      <c r="W374" s="105"/>
      <c r="X374" s="135" t="str">
        <f>IF('③入力シート'!K350="","",'③入力シート'!K350)</f>
        <v/>
      </c>
      <c r="Y374" s="137"/>
      <c r="Z374" s="137"/>
      <c r="AA374" s="137"/>
      <c r="AB374" s="139"/>
      <c r="AC374" s="91" t="str">
        <f>IF('③入力シート'!L350="","",'③入力シート'!L350)</f>
        <v/>
      </c>
      <c r="AD374" s="101"/>
      <c r="AE374" s="105"/>
    </row>
    <row r="375" spans="1:31" ht="21" customHeight="1">
      <c r="A375" s="91" t="str">
        <f>IF('③入力シート'!A351="","",'③入力シート'!A351)</f>
        <v/>
      </c>
      <c r="B375" s="101"/>
      <c r="C375" s="105"/>
      <c r="D375" s="106" t="str">
        <f>IF('③入力シート'!B351="","",'③入力シート'!B351)</f>
        <v/>
      </c>
      <c r="E375" s="108"/>
      <c r="F375" s="108"/>
      <c r="G375" s="112"/>
      <c r="H375" s="91" t="str">
        <f>IF('③入力シート'!C351="","",'③入力シート'!C351)</f>
        <v/>
      </c>
      <c r="I375" s="105"/>
      <c r="J375" s="91" t="str">
        <f>IF('③入力シート'!F351="","",'③入力シート'!Q351)</f>
        <v/>
      </c>
      <c r="K375" s="101"/>
      <c r="L375" s="101"/>
      <c r="M375" s="105"/>
      <c r="N375" s="120" t="str">
        <f>IF('③入力シート'!H351="","",'③入力シート'!R351)</f>
        <v/>
      </c>
      <c r="O375" s="122"/>
      <c r="P375" s="124"/>
      <c r="Q375" s="120" t="str">
        <f>IF('③入力シート'!I351="","",'③入力シート'!S351)</f>
        <v/>
      </c>
      <c r="R375" s="122"/>
      <c r="S375" s="124"/>
      <c r="T375" s="91" t="str">
        <f>IF('③入力シート'!J351="","",'③入力シート'!J351)</f>
        <v/>
      </c>
      <c r="U375" s="101"/>
      <c r="V375" s="101"/>
      <c r="W375" s="105"/>
      <c r="X375" s="135" t="str">
        <f>IF('③入力シート'!K351="","",'③入力シート'!K351)</f>
        <v/>
      </c>
      <c r="Y375" s="137"/>
      <c r="Z375" s="137"/>
      <c r="AA375" s="137"/>
      <c r="AB375" s="139"/>
      <c r="AC375" s="91" t="str">
        <f>IF('③入力シート'!L351="","",'③入力シート'!L351)</f>
        <v/>
      </c>
      <c r="AD375" s="101"/>
      <c r="AE375" s="105"/>
    </row>
    <row r="376" spans="1:31" ht="21" customHeight="1">
      <c r="A376" s="91" t="str">
        <f>IF('③入力シート'!A352="","",'③入力シート'!A352)</f>
        <v/>
      </c>
      <c r="B376" s="101"/>
      <c r="C376" s="105"/>
      <c r="D376" s="106" t="str">
        <f>IF('③入力シート'!B352="","",'③入力シート'!B352)</f>
        <v/>
      </c>
      <c r="E376" s="108"/>
      <c r="F376" s="108"/>
      <c r="G376" s="112"/>
      <c r="H376" s="91" t="str">
        <f>IF('③入力シート'!C352="","",'③入力シート'!C352)</f>
        <v/>
      </c>
      <c r="I376" s="105"/>
      <c r="J376" s="91" t="str">
        <f>IF('③入力シート'!F352="","",'③入力シート'!Q352)</f>
        <v/>
      </c>
      <c r="K376" s="101"/>
      <c r="L376" s="101"/>
      <c r="M376" s="105"/>
      <c r="N376" s="120" t="str">
        <f>IF('③入力シート'!H352="","",'③入力シート'!R352)</f>
        <v/>
      </c>
      <c r="O376" s="122"/>
      <c r="P376" s="124"/>
      <c r="Q376" s="120" t="str">
        <f>IF('③入力シート'!I352="","",'③入力シート'!S352)</f>
        <v/>
      </c>
      <c r="R376" s="122"/>
      <c r="S376" s="124"/>
      <c r="T376" s="91" t="str">
        <f>IF('③入力シート'!J352="","",'③入力シート'!J352)</f>
        <v/>
      </c>
      <c r="U376" s="101"/>
      <c r="V376" s="101"/>
      <c r="W376" s="105"/>
      <c r="X376" s="135" t="str">
        <f>IF('③入力シート'!K352="","",'③入力シート'!K352)</f>
        <v/>
      </c>
      <c r="Y376" s="137"/>
      <c r="Z376" s="137"/>
      <c r="AA376" s="137"/>
      <c r="AB376" s="139"/>
      <c r="AC376" s="91" t="str">
        <f>IF('③入力シート'!L352="","",'③入力シート'!L352)</f>
        <v/>
      </c>
      <c r="AD376" s="101"/>
      <c r="AE376" s="105"/>
    </row>
    <row r="377" spans="1:31" ht="21" customHeight="1">
      <c r="A377" s="91" t="str">
        <f>IF('③入力シート'!A353="","",'③入力シート'!A353)</f>
        <v/>
      </c>
      <c r="B377" s="101"/>
      <c r="C377" s="105"/>
      <c r="D377" s="106" t="str">
        <f>IF('③入力シート'!B353="","",'③入力シート'!B353)</f>
        <v/>
      </c>
      <c r="E377" s="108"/>
      <c r="F377" s="108"/>
      <c r="G377" s="112"/>
      <c r="H377" s="91" t="str">
        <f>IF('③入力シート'!C353="","",'③入力シート'!C353)</f>
        <v/>
      </c>
      <c r="I377" s="105"/>
      <c r="J377" s="91" t="str">
        <f>IF('③入力シート'!F353="","",'③入力シート'!Q353)</f>
        <v/>
      </c>
      <c r="K377" s="101"/>
      <c r="L377" s="101"/>
      <c r="M377" s="105"/>
      <c r="N377" s="120" t="str">
        <f>IF('③入力シート'!H353="","",'③入力シート'!R353)</f>
        <v/>
      </c>
      <c r="O377" s="122"/>
      <c r="P377" s="124"/>
      <c r="Q377" s="120" t="str">
        <f>IF('③入力シート'!I353="","",'③入力シート'!S353)</f>
        <v/>
      </c>
      <c r="R377" s="122"/>
      <c r="S377" s="124"/>
      <c r="T377" s="91" t="str">
        <f>IF('③入力シート'!J353="","",'③入力シート'!J353)</f>
        <v/>
      </c>
      <c r="U377" s="101"/>
      <c r="V377" s="101"/>
      <c r="W377" s="105"/>
      <c r="X377" s="135" t="str">
        <f>IF('③入力シート'!K353="","",'③入力シート'!K353)</f>
        <v/>
      </c>
      <c r="Y377" s="137"/>
      <c r="Z377" s="137"/>
      <c r="AA377" s="137"/>
      <c r="AB377" s="139"/>
      <c r="AC377" s="91" t="str">
        <f>IF('③入力シート'!L353="","",'③入力シート'!L353)</f>
        <v/>
      </c>
      <c r="AD377" s="101"/>
      <c r="AE377" s="105"/>
    </row>
    <row r="378" spans="1:31" ht="21" customHeight="1">
      <c r="A378" s="91" t="str">
        <f>IF('③入力シート'!A354="","",'③入力シート'!A354)</f>
        <v/>
      </c>
      <c r="B378" s="101"/>
      <c r="C378" s="105"/>
      <c r="D378" s="106" t="str">
        <f>IF('③入力シート'!B354="","",'③入力シート'!B354)</f>
        <v/>
      </c>
      <c r="E378" s="108"/>
      <c r="F378" s="108"/>
      <c r="G378" s="112"/>
      <c r="H378" s="91" t="str">
        <f>IF('③入力シート'!C354="","",'③入力シート'!C354)</f>
        <v/>
      </c>
      <c r="I378" s="105"/>
      <c r="J378" s="91" t="str">
        <f>IF('③入力シート'!F354="","",'③入力シート'!Q354)</f>
        <v/>
      </c>
      <c r="K378" s="101"/>
      <c r="L378" s="101"/>
      <c r="M378" s="105"/>
      <c r="N378" s="120" t="str">
        <f>IF('③入力シート'!H354="","",'③入力シート'!R354)</f>
        <v/>
      </c>
      <c r="O378" s="122"/>
      <c r="P378" s="124"/>
      <c r="Q378" s="120" t="str">
        <f>IF('③入力シート'!I354="","",'③入力シート'!S354)</f>
        <v/>
      </c>
      <c r="R378" s="122"/>
      <c r="S378" s="124"/>
      <c r="T378" s="91" t="str">
        <f>IF('③入力シート'!J354="","",'③入力シート'!J354)</f>
        <v/>
      </c>
      <c r="U378" s="101"/>
      <c r="V378" s="101"/>
      <c r="W378" s="105"/>
      <c r="X378" s="135" t="str">
        <f>IF('③入力シート'!K354="","",'③入力シート'!K354)</f>
        <v/>
      </c>
      <c r="Y378" s="137"/>
      <c r="Z378" s="137"/>
      <c r="AA378" s="137"/>
      <c r="AB378" s="139"/>
      <c r="AC378" s="91" t="str">
        <f>IF('③入力シート'!L354="","",'③入力シート'!L354)</f>
        <v/>
      </c>
      <c r="AD378" s="101"/>
      <c r="AE378" s="105"/>
    </row>
    <row r="379" spans="1:31" ht="21" customHeight="1">
      <c r="A379" s="91" t="str">
        <f>IF('③入力シート'!A355="","",'③入力シート'!A355)</f>
        <v/>
      </c>
      <c r="B379" s="101"/>
      <c r="C379" s="105"/>
      <c r="D379" s="106" t="str">
        <f>IF('③入力シート'!B355="","",'③入力シート'!B355)</f>
        <v/>
      </c>
      <c r="E379" s="108"/>
      <c r="F379" s="108"/>
      <c r="G379" s="112"/>
      <c r="H379" s="91" t="str">
        <f>IF('③入力シート'!C355="","",'③入力シート'!C355)</f>
        <v/>
      </c>
      <c r="I379" s="105"/>
      <c r="J379" s="91" t="str">
        <f>IF('③入力シート'!F355="","",'③入力シート'!Q355)</f>
        <v/>
      </c>
      <c r="K379" s="101"/>
      <c r="L379" s="101"/>
      <c r="M379" s="105"/>
      <c r="N379" s="120" t="str">
        <f>IF('③入力シート'!H355="","",'③入力シート'!R355)</f>
        <v/>
      </c>
      <c r="O379" s="122"/>
      <c r="P379" s="124"/>
      <c r="Q379" s="120" t="str">
        <f>IF('③入力シート'!I355="","",'③入力シート'!S355)</f>
        <v/>
      </c>
      <c r="R379" s="122"/>
      <c r="S379" s="124"/>
      <c r="T379" s="91" t="str">
        <f>IF('③入力シート'!J355="","",'③入力シート'!J355)</f>
        <v/>
      </c>
      <c r="U379" s="101"/>
      <c r="V379" s="101"/>
      <c r="W379" s="105"/>
      <c r="X379" s="135" t="str">
        <f>IF('③入力シート'!K355="","",'③入力シート'!K355)</f>
        <v/>
      </c>
      <c r="Y379" s="137"/>
      <c r="Z379" s="137"/>
      <c r="AA379" s="137"/>
      <c r="AB379" s="139"/>
      <c r="AC379" s="91" t="str">
        <f>IF('③入力シート'!L355="","",'③入力シート'!L355)</f>
        <v/>
      </c>
      <c r="AD379" s="101"/>
      <c r="AE379" s="105"/>
    </row>
    <row r="380" spans="1:31" ht="21" customHeight="1">
      <c r="A380" s="91" t="str">
        <f>IF('③入力シート'!A356="","",'③入力シート'!A356)</f>
        <v/>
      </c>
      <c r="B380" s="101"/>
      <c r="C380" s="105"/>
      <c r="D380" s="106" t="str">
        <f>IF('③入力シート'!B356="","",'③入力シート'!B356)</f>
        <v/>
      </c>
      <c r="E380" s="108"/>
      <c r="F380" s="108"/>
      <c r="G380" s="112"/>
      <c r="H380" s="91" t="str">
        <f>IF('③入力シート'!C356="","",'③入力シート'!C356)</f>
        <v/>
      </c>
      <c r="I380" s="105"/>
      <c r="J380" s="91" t="str">
        <f>IF('③入力シート'!F356="","",'③入力シート'!Q356)</f>
        <v/>
      </c>
      <c r="K380" s="101"/>
      <c r="L380" s="101"/>
      <c r="M380" s="105"/>
      <c r="N380" s="120" t="str">
        <f>IF('③入力シート'!H356="","",'③入力シート'!R356)</f>
        <v/>
      </c>
      <c r="O380" s="122"/>
      <c r="P380" s="124"/>
      <c r="Q380" s="120" t="str">
        <f>IF('③入力シート'!I356="","",'③入力シート'!S356)</f>
        <v/>
      </c>
      <c r="R380" s="122"/>
      <c r="S380" s="124"/>
      <c r="T380" s="91" t="str">
        <f>IF('③入力シート'!J356="","",'③入力シート'!J356)</f>
        <v/>
      </c>
      <c r="U380" s="101"/>
      <c r="V380" s="101"/>
      <c r="W380" s="105"/>
      <c r="X380" s="135" t="str">
        <f>IF('③入力シート'!K356="","",'③入力シート'!K356)</f>
        <v/>
      </c>
      <c r="Y380" s="137"/>
      <c r="Z380" s="137"/>
      <c r="AA380" s="137"/>
      <c r="AB380" s="139"/>
      <c r="AC380" s="91" t="str">
        <f>IF('③入力シート'!L356="","",'③入力シート'!L356)</f>
        <v/>
      </c>
      <c r="AD380" s="101"/>
      <c r="AE380" s="105"/>
    </row>
    <row r="381" spans="1:31" ht="21" customHeight="1">
      <c r="A381" s="91" t="str">
        <f>IF('③入力シート'!A357="","",'③入力シート'!A357)</f>
        <v/>
      </c>
      <c r="B381" s="101"/>
      <c r="C381" s="105"/>
      <c r="D381" s="106" t="str">
        <f>IF('③入力シート'!B357="","",'③入力シート'!B357)</f>
        <v/>
      </c>
      <c r="E381" s="108"/>
      <c r="F381" s="108"/>
      <c r="G381" s="112"/>
      <c r="H381" s="91" t="str">
        <f>IF('③入力シート'!C357="","",'③入力シート'!C357)</f>
        <v/>
      </c>
      <c r="I381" s="105"/>
      <c r="J381" s="91" t="str">
        <f>IF('③入力シート'!F357="","",'③入力シート'!Q357)</f>
        <v/>
      </c>
      <c r="K381" s="101"/>
      <c r="L381" s="101"/>
      <c r="M381" s="105"/>
      <c r="N381" s="120" t="str">
        <f>IF('③入力シート'!H357="","",'③入力シート'!R357)</f>
        <v/>
      </c>
      <c r="O381" s="122"/>
      <c r="P381" s="124"/>
      <c r="Q381" s="120" t="str">
        <f>IF('③入力シート'!I357="","",'③入力シート'!S357)</f>
        <v/>
      </c>
      <c r="R381" s="122"/>
      <c r="S381" s="124"/>
      <c r="T381" s="91" t="str">
        <f>IF('③入力シート'!J357="","",'③入力シート'!J357)</f>
        <v/>
      </c>
      <c r="U381" s="101"/>
      <c r="V381" s="101"/>
      <c r="W381" s="105"/>
      <c r="X381" s="135" t="str">
        <f>IF('③入力シート'!K357="","",'③入力シート'!K357)</f>
        <v/>
      </c>
      <c r="Y381" s="137"/>
      <c r="Z381" s="137"/>
      <c r="AA381" s="137"/>
      <c r="AB381" s="139"/>
      <c r="AC381" s="91" t="str">
        <f>IF('③入力シート'!L357="","",'③入力シート'!L357)</f>
        <v/>
      </c>
      <c r="AD381" s="101"/>
      <c r="AE381" s="105"/>
    </row>
    <row r="382" spans="1:31" ht="21" customHeight="1">
      <c r="A382" s="91" t="str">
        <f>IF('③入力シート'!A358="","",'③入力シート'!A358)</f>
        <v/>
      </c>
      <c r="B382" s="101"/>
      <c r="C382" s="105"/>
      <c r="D382" s="106" t="str">
        <f>IF('③入力シート'!B358="","",'③入力シート'!B358)</f>
        <v/>
      </c>
      <c r="E382" s="108"/>
      <c r="F382" s="108"/>
      <c r="G382" s="112"/>
      <c r="H382" s="91" t="str">
        <f>IF('③入力シート'!C358="","",'③入力シート'!C358)</f>
        <v/>
      </c>
      <c r="I382" s="105"/>
      <c r="J382" s="91" t="str">
        <f>IF('③入力シート'!F358="","",'③入力シート'!Q358)</f>
        <v/>
      </c>
      <c r="K382" s="101"/>
      <c r="L382" s="101"/>
      <c r="M382" s="105"/>
      <c r="N382" s="120" t="str">
        <f>IF('③入力シート'!H358="","",'③入力シート'!R358)</f>
        <v/>
      </c>
      <c r="O382" s="122"/>
      <c r="P382" s="124"/>
      <c r="Q382" s="120" t="str">
        <f>IF('③入力シート'!I358="","",'③入力シート'!S358)</f>
        <v/>
      </c>
      <c r="R382" s="122"/>
      <c r="S382" s="124"/>
      <c r="T382" s="91" t="str">
        <f>IF('③入力シート'!J358="","",'③入力シート'!J358)</f>
        <v/>
      </c>
      <c r="U382" s="101"/>
      <c r="V382" s="101"/>
      <c r="W382" s="105"/>
      <c r="X382" s="135" t="str">
        <f>IF('③入力シート'!K358="","",'③入力シート'!K358)</f>
        <v/>
      </c>
      <c r="Y382" s="137"/>
      <c r="Z382" s="137"/>
      <c r="AA382" s="137"/>
      <c r="AB382" s="139"/>
      <c r="AC382" s="91" t="str">
        <f>IF('③入力シート'!L358="","",'③入力シート'!L358)</f>
        <v/>
      </c>
      <c r="AD382" s="101"/>
      <c r="AE382" s="105"/>
    </row>
    <row r="383" spans="1:31" ht="21" customHeight="1">
      <c r="A383" s="91" t="str">
        <f>IF('③入力シート'!A359="","",'③入力シート'!A359)</f>
        <v/>
      </c>
      <c r="B383" s="101"/>
      <c r="C383" s="105"/>
      <c r="D383" s="106" t="str">
        <f>IF('③入力シート'!B359="","",'③入力シート'!B359)</f>
        <v/>
      </c>
      <c r="E383" s="108"/>
      <c r="F383" s="108"/>
      <c r="G383" s="112"/>
      <c r="H383" s="91" t="str">
        <f>IF('③入力シート'!C359="","",'③入力シート'!C359)</f>
        <v/>
      </c>
      <c r="I383" s="105"/>
      <c r="J383" s="91" t="str">
        <f>IF('③入力シート'!F359="","",'③入力シート'!Q359)</f>
        <v/>
      </c>
      <c r="K383" s="101"/>
      <c r="L383" s="101"/>
      <c r="M383" s="105"/>
      <c r="N383" s="120" t="str">
        <f>IF('③入力シート'!H359="","",'③入力シート'!R359)</f>
        <v/>
      </c>
      <c r="O383" s="122"/>
      <c r="P383" s="124"/>
      <c r="Q383" s="120" t="str">
        <f>IF('③入力シート'!I359="","",'③入力シート'!S359)</f>
        <v/>
      </c>
      <c r="R383" s="122"/>
      <c r="S383" s="124"/>
      <c r="T383" s="91" t="str">
        <f>IF('③入力シート'!J359="","",'③入力シート'!J359)</f>
        <v/>
      </c>
      <c r="U383" s="101"/>
      <c r="V383" s="101"/>
      <c r="W383" s="105"/>
      <c r="X383" s="135" t="str">
        <f>IF('③入力シート'!K359="","",'③入力シート'!K359)</f>
        <v/>
      </c>
      <c r="Y383" s="137"/>
      <c r="Z383" s="137"/>
      <c r="AA383" s="137"/>
      <c r="AB383" s="139"/>
      <c r="AC383" s="91" t="str">
        <f>IF('③入力シート'!L359="","",'③入力シート'!L359)</f>
        <v/>
      </c>
      <c r="AD383" s="101"/>
      <c r="AE383" s="105"/>
    </row>
    <row r="384" spans="1:31" ht="21" customHeight="1">
      <c r="A384" s="91" t="str">
        <f>IF('③入力シート'!A360="","",'③入力シート'!A360)</f>
        <v/>
      </c>
      <c r="B384" s="101"/>
      <c r="C384" s="105"/>
      <c r="D384" s="106" t="str">
        <f>IF('③入力シート'!B360="","",'③入力シート'!B360)</f>
        <v/>
      </c>
      <c r="E384" s="108"/>
      <c r="F384" s="108"/>
      <c r="G384" s="112"/>
      <c r="H384" s="91" t="str">
        <f>IF('③入力シート'!C360="","",'③入力シート'!C360)</f>
        <v/>
      </c>
      <c r="I384" s="105"/>
      <c r="J384" s="91" t="str">
        <f>IF('③入力シート'!F360="","",'③入力シート'!Q360)</f>
        <v/>
      </c>
      <c r="K384" s="101"/>
      <c r="L384" s="101"/>
      <c r="M384" s="105"/>
      <c r="N384" s="120" t="str">
        <f>IF('③入力シート'!H360="","",'③入力シート'!R360)</f>
        <v/>
      </c>
      <c r="O384" s="122"/>
      <c r="P384" s="124"/>
      <c r="Q384" s="120" t="str">
        <f>IF('③入力シート'!I360="","",'③入力シート'!S360)</f>
        <v/>
      </c>
      <c r="R384" s="122"/>
      <c r="S384" s="124"/>
      <c r="T384" s="91" t="str">
        <f>IF('③入力シート'!J360="","",'③入力シート'!J360)</f>
        <v/>
      </c>
      <c r="U384" s="101"/>
      <c r="V384" s="101"/>
      <c r="W384" s="105"/>
      <c r="X384" s="135" t="str">
        <f>IF('③入力シート'!K360="","",'③入力シート'!K360)</f>
        <v/>
      </c>
      <c r="Y384" s="137"/>
      <c r="Z384" s="137"/>
      <c r="AA384" s="137"/>
      <c r="AB384" s="139"/>
      <c r="AC384" s="91" t="str">
        <f>IF('③入力シート'!L360="","",'③入力シート'!L360)</f>
        <v/>
      </c>
      <c r="AD384" s="101"/>
      <c r="AE384" s="105"/>
    </row>
    <row r="385" spans="1:31" ht="21" customHeight="1">
      <c r="A385" s="91" t="str">
        <f>IF('③入力シート'!A361="","",'③入力シート'!A361)</f>
        <v/>
      </c>
      <c r="B385" s="101"/>
      <c r="C385" s="105"/>
      <c r="D385" s="106" t="str">
        <f>IF('③入力シート'!B361="","",'③入力シート'!B361)</f>
        <v/>
      </c>
      <c r="E385" s="108"/>
      <c r="F385" s="108"/>
      <c r="G385" s="112"/>
      <c r="H385" s="91" t="str">
        <f>IF('③入力シート'!C361="","",'③入力シート'!C361)</f>
        <v/>
      </c>
      <c r="I385" s="105"/>
      <c r="J385" s="91" t="str">
        <f>IF('③入力シート'!F361="","",'③入力シート'!Q361)</f>
        <v/>
      </c>
      <c r="K385" s="101"/>
      <c r="L385" s="101"/>
      <c r="M385" s="105"/>
      <c r="N385" s="120" t="str">
        <f>IF('③入力シート'!H361="","",'③入力シート'!R361)</f>
        <v/>
      </c>
      <c r="O385" s="122"/>
      <c r="P385" s="124"/>
      <c r="Q385" s="120" t="str">
        <f>IF('③入力シート'!I361="","",'③入力シート'!S361)</f>
        <v/>
      </c>
      <c r="R385" s="122"/>
      <c r="S385" s="124"/>
      <c r="T385" s="91" t="str">
        <f>IF('③入力シート'!J361="","",'③入力シート'!J361)</f>
        <v/>
      </c>
      <c r="U385" s="101"/>
      <c r="V385" s="101"/>
      <c r="W385" s="105"/>
      <c r="X385" s="135" t="str">
        <f>IF('③入力シート'!K361="","",'③入力シート'!K361)</f>
        <v/>
      </c>
      <c r="Y385" s="137"/>
      <c r="Z385" s="137"/>
      <c r="AA385" s="137"/>
      <c r="AB385" s="139"/>
      <c r="AC385" s="91" t="str">
        <f>IF('③入力シート'!L361="","",'③入力シート'!L361)</f>
        <v/>
      </c>
      <c r="AD385" s="101"/>
      <c r="AE385" s="105"/>
    </row>
    <row r="386" spans="1:31" ht="21" customHeight="1">
      <c r="A386" s="91" t="str">
        <f>IF('③入力シート'!A362="","",'③入力シート'!A362)</f>
        <v/>
      </c>
      <c r="B386" s="101"/>
      <c r="C386" s="105"/>
      <c r="D386" s="106" t="str">
        <f>IF('③入力シート'!B362="","",'③入力シート'!B362)</f>
        <v/>
      </c>
      <c r="E386" s="108"/>
      <c r="F386" s="108"/>
      <c r="G386" s="112"/>
      <c r="H386" s="91" t="str">
        <f>IF('③入力シート'!C362="","",'③入力シート'!C362)</f>
        <v/>
      </c>
      <c r="I386" s="105"/>
      <c r="J386" s="91" t="str">
        <f>IF('③入力シート'!F362="","",'③入力シート'!Q362)</f>
        <v/>
      </c>
      <c r="K386" s="101"/>
      <c r="L386" s="101"/>
      <c r="M386" s="105"/>
      <c r="N386" s="120" t="str">
        <f>IF('③入力シート'!H362="","",'③入力シート'!R362)</f>
        <v/>
      </c>
      <c r="O386" s="122"/>
      <c r="P386" s="124"/>
      <c r="Q386" s="120" t="str">
        <f>IF('③入力シート'!I362="","",'③入力シート'!S362)</f>
        <v/>
      </c>
      <c r="R386" s="122"/>
      <c r="S386" s="124"/>
      <c r="T386" s="91" t="str">
        <f>IF('③入力シート'!J362="","",'③入力シート'!J362)</f>
        <v/>
      </c>
      <c r="U386" s="101"/>
      <c r="V386" s="101"/>
      <c r="W386" s="105"/>
      <c r="X386" s="135" t="str">
        <f>IF('③入力シート'!K362="","",'③入力シート'!K362)</f>
        <v/>
      </c>
      <c r="Y386" s="137"/>
      <c r="Z386" s="137"/>
      <c r="AA386" s="137"/>
      <c r="AB386" s="139"/>
      <c r="AC386" s="91" t="str">
        <f>IF('③入力シート'!L362="","",'③入力シート'!L362)</f>
        <v/>
      </c>
      <c r="AD386" s="101"/>
      <c r="AE386" s="105"/>
    </row>
    <row r="387" spans="1:31" ht="21" customHeight="1">
      <c r="A387" s="91" t="str">
        <f>IF('③入力シート'!A363="","",'③入力シート'!A363)</f>
        <v/>
      </c>
      <c r="B387" s="101"/>
      <c r="C387" s="105"/>
      <c r="D387" s="106" t="str">
        <f>IF('③入力シート'!B363="","",'③入力シート'!B363)</f>
        <v/>
      </c>
      <c r="E387" s="108"/>
      <c r="F387" s="108"/>
      <c r="G387" s="112"/>
      <c r="H387" s="91" t="str">
        <f>IF('③入力シート'!C363="","",'③入力シート'!C363)</f>
        <v/>
      </c>
      <c r="I387" s="105"/>
      <c r="J387" s="91" t="str">
        <f>IF('③入力シート'!F363="","",'③入力シート'!Q363)</f>
        <v/>
      </c>
      <c r="K387" s="101"/>
      <c r="L387" s="101"/>
      <c r="M387" s="105"/>
      <c r="N387" s="120" t="str">
        <f>IF('③入力シート'!H363="","",'③入力シート'!R363)</f>
        <v/>
      </c>
      <c r="O387" s="122"/>
      <c r="P387" s="124"/>
      <c r="Q387" s="120" t="str">
        <f>IF('③入力シート'!I363="","",'③入力シート'!S363)</f>
        <v/>
      </c>
      <c r="R387" s="122"/>
      <c r="S387" s="124"/>
      <c r="T387" s="91" t="str">
        <f>IF('③入力シート'!J363="","",'③入力シート'!J363)</f>
        <v/>
      </c>
      <c r="U387" s="101"/>
      <c r="V387" s="101"/>
      <c r="W387" s="105"/>
      <c r="X387" s="135" t="str">
        <f>IF('③入力シート'!K363="","",'③入力シート'!K363)</f>
        <v/>
      </c>
      <c r="Y387" s="137"/>
      <c r="Z387" s="137"/>
      <c r="AA387" s="137"/>
      <c r="AB387" s="139"/>
      <c r="AC387" s="91" t="str">
        <f>IF('③入力シート'!L363="","",'③入力シート'!L363)</f>
        <v/>
      </c>
      <c r="AD387" s="101"/>
      <c r="AE387" s="105"/>
    </row>
    <row r="388" spans="1:31" ht="21" customHeight="1">
      <c r="A388" s="91" t="str">
        <f>IF('③入力シート'!A364="","",'③入力シート'!A364)</f>
        <v/>
      </c>
      <c r="B388" s="101"/>
      <c r="C388" s="105"/>
      <c r="D388" s="106" t="str">
        <f>IF('③入力シート'!B364="","",'③入力シート'!B364)</f>
        <v/>
      </c>
      <c r="E388" s="108"/>
      <c r="F388" s="108"/>
      <c r="G388" s="112"/>
      <c r="H388" s="91" t="str">
        <f>IF('③入力シート'!C364="","",'③入力シート'!C364)</f>
        <v/>
      </c>
      <c r="I388" s="105"/>
      <c r="J388" s="91" t="str">
        <f>IF('③入力シート'!F364="","",'③入力シート'!Q364)</f>
        <v/>
      </c>
      <c r="K388" s="101"/>
      <c r="L388" s="101"/>
      <c r="M388" s="105"/>
      <c r="N388" s="120" t="str">
        <f>IF('③入力シート'!H364="","",'③入力シート'!R364)</f>
        <v/>
      </c>
      <c r="O388" s="122"/>
      <c r="P388" s="124"/>
      <c r="Q388" s="120" t="str">
        <f>IF('③入力シート'!I364="","",'③入力シート'!S364)</f>
        <v/>
      </c>
      <c r="R388" s="122"/>
      <c r="S388" s="124"/>
      <c r="T388" s="91" t="str">
        <f>IF('③入力シート'!J364="","",'③入力シート'!J364)</f>
        <v/>
      </c>
      <c r="U388" s="101"/>
      <c r="V388" s="101"/>
      <c r="W388" s="105"/>
      <c r="X388" s="135" t="str">
        <f>IF('③入力シート'!K364="","",'③入力シート'!K364)</f>
        <v/>
      </c>
      <c r="Y388" s="137"/>
      <c r="Z388" s="137"/>
      <c r="AA388" s="137"/>
      <c r="AB388" s="139"/>
      <c r="AC388" s="91" t="str">
        <f>IF('③入力シート'!L364="","",'③入力シート'!L364)</f>
        <v/>
      </c>
      <c r="AD388" s="101"/>
      <c r="AE388" s="105"/>
    </row>
    <row r="389" spans="1:31" ht="21" customHeight="1">
      <c r="A389" s="91" t="str">
        <f>IF('③入力シート'!A365="","",'③入力シート'!A365)</f>
        <v/>
      </c>
      <c r="B389" s="101"/>
      <c r="C389" s="105"/>
      <c r="D389" s="106" t="str">
        <f>IF('③入力シート'!B365="","",'③入力シート'!B365)</f>
        <v/>
      </c>
      <c r="E389" s="108"/>
      <c r="F389" s="108"/>
      <c r="G389" s="112"/>
      <c r="H389" s="91" t="str">
        <f>IF('③入力シート'!C365="","",'③入力シート'!C365)</f>
        <v/>
      </c>
      <c r="I389" s="105"/>
      <c r="J389" s="91" t="str">
        <f>IF('③入力シート'!F365="","",'③入力シート'!Q365)</f>
        <v/>
      </c>
      <c r="K389" s="101"/>
      <c r="L389" s="101"/>
      <c r="M389" s="105"/>
      <c r="N389" s="120" t="str">
        <f>IF('③入力シート'!H365="","",'③入力シート'!R365)</f>
        <v/>
      </c>
      <c r="O389" s="122"/>
      <c r="P389" s="124"/>
      <c r="Q389" s="120" t="str">
        <f>IF('③入力シート'!I365="","",'③入力シート'!S365)</f>
        <v/>
      </c>
      <c r="R389" s="122"/>
      <c r="S389" s="124"/>
      <c r="T389" s="91" t="str">
        <f>IF('③入力シート'!J365="","",'③入力シート'!J365)</f>
        <v/>
      </c>
      <c r="U389" s="101"/>
      <c r="V389" s="101"/>
      <c r="W389" s="105"/>
      <c r="X389" s="135" t="str">
        <f>IF('③入力シート'!K365="","",'③入力シート'!K365)</f>
        <v/>
      </c>
      <c r="Y389" s="137"/>
      <c r="Z389" s="137"/>
      <c r="AA389" s="137"/>
      <c r="AB389" s="139"/>
      <c r="AC389" s="91" t="str">
        <f>IF('③入力シート'!L365="","",'③入力シート'!L365)</f>
        <v/>
      </c>
      <c r="AD389" s="101"/>
      <c r="AE389" s="105"/>
    </row>
    <row r="390" spans="1:31" ht="21" customHeight="1">
      <c r="A390" s="91" t="str">
        <f>IF('③入力シート'!A366="","",'③入力シート'!A366)</f>
        <v/>
      </c>
      <c r="B390" s="101"/>
      <c r="C390" s="105"/>
      <c r="D390" s="106" t="str">
        <f>IF('③入力シート'!B366="","",'③入力シート'!B366)</f>
        <v/>
      </c>
      <c r="E390" s="108"/>
      <c r="F390" s="108"/>
      <c r="G390" s="112"/>
      <c r="H390" s="91" t="str">
        <f>IF('③入力シート'!C366="","",'③入力シート'!C366)</f>
        <v/>
      </c>
      <c r="I390" s="105"/>
      <c r="J390" s="91" t="str">
        <f>IF('③入力シート'!F366="","",'③入力シート'!Q366)</f>
        <v/>
      </c>
      <c r="K390" s="101"/>
      <c r="L390" s="101"/>
      <c r="M390" s="105"/>
      <c r="N390" s="120" t="str">
        <f>IF('③入力シート'!H366="","",'③入力シート'!R366)</f>
        <v/>
      </c>
      <c r="O390" s="122"/>
      <c r="P390" s="124"/>
      <c r="Q390" s="120" t="str">
        <f>IF('③入力シート'!I366="","",'③入力シート'!S366)</f>
        <v/>
      </c>
      <c r="R390" s="122"/>
      <c r="S390" s="124"/>
      <c r="T390" s="91" t="str">
        <f>IF('③入力シート'!J366="","",'③入力シート'!J366)</f>
        <v/>
      </c>
      <c r="U390" s="101"/>
      <c r="V390" s="101"/>
      <c r="W390" s="105"/>
      <c r="X390" s="135" t="str">
        <f>IF('③入力シート'!K366="","",'③入力シート'!K366)</f>
        <v/>
      </c>
      <c r="Y390" s="137"/>
      <c r="Z390" s="137"/>
      <c r="AA390" s="137"/>
      <c r="AB390" s="139"/>
      <c r="AC390" s="91" t="str">
        <f>IF('③入力シート'!L366="","",'③入力シート'!L366)</f>
        <v/>
      </c>
      <c r="AD390" s="101"/>
      <c r="AE390" s="105"/>
    </row>
    <row r="391" spans="1:31" ht="21" customHeight="1">
      <c r="A391" s="91" t="str">
        <f>IF('③入力シート'!A367="","",'③入力シート'!A367)</f>
        <v/>
      </c>
      <c r="B391" s="101"/>
      <c r="C391" s="105"/>
      <c r="D391" s="106" t="str">
        <f>IF('③入力シート'!B367="","",'③入力シート'!B367)</f>
        <v/>
      </c>
      <c r="E391" s="108"/>
      <c r="F391" s="108"/>
      <c r="G391" s="112"/>
      <c r="H391" s="91" t="str">
        <f>IF('③入力シート'!C367="","",'③入力シート'!C367)</f>
        <v/>
      </c>
      <c r="I391" s="105"/>
      <c r="J391" s="91" t="str">
        <f>IF('③入力シート'!F367="","",'③入力シート'!Q367)</f>
        <v/>
      </c>
      <c r="K391" s="101"/>
      <c r="L391" s="101"/>
      <c r="M391" s="105"/>
      <c r="N391" s="120" t="str">
        <f>IF('③入力シート'!H367="","",'③入力シート'!R367)</f>
        <v/>
      </c>
      <c r="O391" s="122"/>
      <c r="P391" s="124"/>
      <c r="Q391" s="120" t="str">
        <f>IF('③入力シート'!I367="","",'③入力シート'!S367)</f>
        <v/>
      </c>
      <c r="R391" s="122"/>
      <c r="S391" s="124"/>
      <c r="T391" s="91" t="str">
        <f>IF('③入力シート'!J367="","",'③入力シート'!J367)</f>
        <v/>
      </c>
      <c r="U391" s="101"/>
      <c r="V391" s="101"/>
      <c r="W391" s="105"/>
      <c r="X391" s="135" t="str">
        <f>IF('③入力シート'!K367="","",'③入力シート'!K367)</f>
        <v/>
      </c>
      <c r="Y391" s="137"/>
      <c r="Z391" s="137"/>
      <c r="AA391" s="137"/>
      <c r="AB391" s="139"/>
      <c r="AC391" s="91" t="str">
        <f>IF('③入力シート'!L367="","",'③入力シート'!L367)</f>
        <v/>
      </c>
      <c r="AD391" s="101"/>
      <c r="AE391" s="105"/>
    </row>
    <row r="392" spans="1:31" ht="21" customHeight="1">
      <c r="A392" s="91" t="str">
        <f>IF('③入力シート'!A368="","",'③入力シート'!A368)</f>
        <v/>
      </c>
      <c r="B392" s="101"/>
      <c r="C392" s="105"/>
      <c r="D392" s="106" t="str">
        <f>IF('③入力シート'!B368="","",'③入力シート'!B368)</f>
        <v/>
      </c>
      <c r="E392" s="108"/>
      <c r="F392" s="108"/>
      <c r="G392" s="112"/>
      <c r="H392" s="91" t="str">
        <f>IF('③入力シート'!C368="","",'③入力シート'!C368)</f>
        <v/>
      </c>
      <c r="I392" s="105"/>
      <c r="J392" s="91" t="str">
        <f>IF('③入力シート'!F368="","",'③入力シート'!Q368)</f>
        <v/>
      </c>
      <c r="K392" s="101"/>
      <c r="L392" s="101"/>
      <c r="M392" s="105"/>
      <c r="N392" s="120" t="str">
        <f>IF('③入力シート'!H368="","",'③入力シート'!R368)</f>
        <v/>
      </c>
      <c r="O392" s="122"/>
      <c r="P392" s="124"/>
      <c r="Q392" s="120" t="str">
        <f>IF('③入力シート'!I368="","",'③入力シート'!S368)</f>
        <v/>
      </c>
      <c r="R392" s="122"/>
      <c r="S392" s="124"/>
      <c r="T392" s="91" t="str">
        <f>IF('③入力シート'!J368="","",'③入力シート'!J368)</f>
        <v/>
      </c>
      <c r="U392" s="101"/>
      <c r="V392" s="101"/>
      <c r="W392" s="105"/>
      <c r="X392" s="135" t="str">
        <f>IF('③入力シート'!K368="","",'③入力シート'!K368)</f>
        <v/>
      </c>
      <c r="Y392" s="137"/>
      <c r="Z392" s="137"/>
      <c r="AA392" s="137"/>
      <c r="AB392" s="139"/>
      <c r="AC392" s="91" t="str">
        <f>IF('③入力シート'!L368="","",'③入力シート'!L368)</f>
        <v/>
      </c>
      <c r="AD392" s="101"/>
      <c r="AE392" s="105"/>
    </row>
    <row r="393" spans="1:31" ht="21" customHeight="1">
      <c r="A393" s="91" t="str">
        <f>IF('③入力シート'!A369="","",'③入力シート'!A369)</f>
        <v/>
      </c>
      <c r="B393" s="101"/>
      <c r="C393" s="105"/>
      <c r="D393" s="106" t="str">
        <f>IF('③入力シート'!B369="","",'③入力シート'!B369)</f>
        <v/>
      </c>
      <c r="E393" s="108"/>
      <c r="F393" s="108"/>
      <c r="G393" s="112"/>
      <c r="H393" s="91" t="str">
        <f>IF('③入力シート'!C369="","",'③入力シート'!C369)</f>
        <v/>
      </c>
      <c r="I393" s="105"/>
      <c r="J393" s="91" t="str">
        <f>IF('③入力シート'!F369="","",'③入力シート'!Q369)</f>
        <v/>
      </c>
      <c r="K393" s="101"/>
      <c r="L393" s="101"/>
      <c r="M393" s="105"/>
      <c r="N393" s="120" t="str">
        <f>IF('③入力シート'!H369="","",'③入力シート'!R369)</f>
        <v/>
      </c>
      <c r="O393" s="122"/>
      <c r="P393" s="124"/>
      <c r="Q393" s="120" t="str">
        <f>IF('③入力シート'!I369="","",'③入力シート'!S369)</f>
        <v/>
      </c>
      <c r="R393" s="122"/>
      <c r="S393" s="124"/>
      <c r="T393" s="91" t="str">
        <f>IF('③入力シート'!J369="","",'③入力シート'!J369)</f>
        <v/>
      </c>
      <c r="U393" s="101"/>
      <c r="V393" s="101"/>
      <c r="W393" s="105"/>
      <c r="X393" s="135" t="str">
        <f>IF('③入力シート'!K369="","",'③入力シート'!K369)</f>
        <v/>
      </c>
      <c r="Y393" s="137"/>
      <c r="Z393" s="137"/>
      <c r="AA393" s="137"/>
      <c r="AB393" s="139"/>
      <c r="AC393" s="91" t="str">
        <f>IF('③入力シート'!L369="","",'③入力シート'!L369)</f>
        <v/>
      </c>
      <c r="AD393" s="101"/>
      <c r="AE393" s="105"/>
    </row>
    <row r="394" spans="1:31" ht="21" customHeight="1">
      <c r="A394" s="91" t="str">
        <f>IF('③入力シート'!A370="","",'③入力シート'!A370)</f>
        <v/>
      </c>
      <c r="B394" s="101"/>
      <c r="C394" s="105"/>
      <c r="D394" s="106" t="str">
        <f>IF('③入力シート'!B370="","",'③入力シート'!B370)</f>
        <v/>
      </c>
      <c r="E394" s="108"/>
      <c r="F394" s="108"/>
      <c r="G394" s="112"/>
      <c r="H394" s="91" t="str">
        <f>IF('③入力シート'!C370="","",'③入力シート'!C370)</f>
        <v/>
      </c>
      <c r="I394" s="105"/>
      <c r="J394" s="91" t="str">
        <f>IF('③入力シート'!F370="","",'③入力シート'!Q370)</f>
        <v/>
      </c>
      <c r="K394" s="101"/>
      <c r="L394" s="101"/>
      <c r="M394" s="105"/>
      <c r="N394" s="120" t="str">
        <f>IF('③入力シート'!H370="","",'③入力シート'!R370)</f>
        <v/>
      </c>
      <c r="O394" s="122"/>
      <c r="P394" s="124"/>
      <c r="Q394" s="120" t="str">
        <f>IF('③入力シート'!I370="","",'③入力シート'!S370)</f>
        <v/>
      </c>
      <c r="R394" s="122"/>
      <c r="S394" s="124"/>
      <c r="T394" s="91" t="str">
        <f>IF('③入力シート'!J370="","",'③入力シート'!J370)</f>
        <v/>
      </c>
      <c r="U394" s="101"/>
      <c r="V394" s="101"/>
      <c r="W394" s="105"/>
      <c r="X394" s="135" t="str">
        <f>IF('③入力シート'!K370="","",'③入力シート'!K370)</f>
        <v/>
      </c>
      <c r="Y394" s="137"/>
      <c r="Z394" s="137"/>
      <c r="AA394" s="137"/>
      <c r="AB394" s="139"/>
      <c r="AC394" s="91" t="str">
        <f>IF('③入力シート'!L370="","",'③入力シート'!L370)</f>
        <v/>
      </c>
      <c r="AD394" s="101"/>
      <c r="AE394" s="105"/>
    </row>
    <row r="395" spans="1:31" ht="21" customHeight="1">
      <c r="A395" s="91" t="str">
        <f>IF('③入力シート'!A371="","",'③入力シート'!A371)</f>
        <v/>
      </c>
      <c r="B395" s="101"/>
      <c r="C395" s="105"/>
      <c r="D395" s="106" t="str">
        <f>IF('③入力シート'!B371="","",'③入力シート'!B371)</f>
        <v/>
      </c>
      <c r="E395" s="108"/>
      <c r="F395" s="108"/>
      <c r="G395" s="112"/>
      <c r="H395" s="91" t="str">
        <f>IF('③入力シート'!C371="","",'③入力シート'!C371)</f>
        <v/>
      </c>
      <c r="I395" s="105"/>
      <c r="J395" s="91" t="str">
        <f>IF('③入力シート'!F371="","",'③入力シート'!Q371)</f>
        <v/>
      </c>
      <c r="K395" s="101"/>
      <c r="L395" s="101"/>
      <c r="M395" s="105"/>
      <c r="N395" s="120" t="str">
        <f>IF('③入力シート'!H371="","",'③入力シート'!R371)</f>
        <v/>
      </c>
      <c r="O395" s="122"/>
      <c r="P395" s="124"/>
      <c r="Q395" s="120" t="str">
        <f>IF('③入力シート'!I371="","",'③入力シート'!S371)</f>
        <v/>
      </c>
      <c r="R395" s="122"/>
      <c r="S395" s="124"/>
      <c r="T395" s="91" t="str">
        <f>IF('③入力シート'!J371="","",'③入力シート'!J371)</f>
        <v/>
      </c>
      <c r="U395" s="101"/>
      <c r="V395" s="101"/>
      <c r="W395" s="105"/>
      <c r="X395" s="135" t="str">
        <f>IF('③入力シート'!K371="","",'③入力シート'!K371)</f>
        <v/>
      </c>
      <c r="Y395" s="137"/>
      <c r="Z395" s="137"/>
      <c r="AA395" s="137"/>
      <c r="AB395" s="139"/>
      <c r="AC395" s="91" t="str">
        <f>IF('③入力シート'!L371="","",'③入力シート'!L371)</f>
        <v/>
      </c>
      <c r="AD395" s="101"/>
      <c r="AE395" s="105"/>
    </row>
    <row r="396" spans="1:31" ht="21" customHeight="1">
      <c r="A396" s="91" t="str">
        <f>IF('③入力シート'!A372="","",'③入力シート'!A372)</f>
        <v/>
      </c>
      <c r="B396" s="101"/>
      <c r="C396" s="105"/>
      <c r="D396" s="106" t="str">
        <f>IF('③入力シート'!B372="","",'③入力シート'!B372)</f>
        <v/>
      </c>
      <c r="E396" s="108"/>
      <c r="F396" s="108"/>
      <c r="G396" s="112"/>
      <c r="H396" s="91" t="str">
        <f>IF('③入力シート'!C372="","",'③入力シート'!C372)</f>
        <v/>
      </c>
      <c r="I396" s="105"/>
      <c r="J396" s="91" t="str">
        <f>IF('③入力シート'!F372="","",'③入力シート'!Q372)</f>
        <v/>
      </c>
      <c r="K396" s="101"/>
      <c r="L396" s="101"/>
      <c r="M396" s="105"/>
      <c r="N396" s="120" t="str">
        <f>IF('③入力シート'!H372="","",'③入力シート'!R372)</f>
        <v/>
      </c>
      <c r="O396" s="122"/>
      <c r="P396" s="124"/>
      <c r="Q396" s="120" t="str">
        <f>IF('③入力シート'!I372="","",'③入力シート'!S372)</f>
        <v/>
      </c>
      <c r="R396" s="122"/>
      <c r="S396" s="124"/>
      <c r="T396" s="91" t="str">
        <f>IF('③入力シート'!J372="","",'③入力シート'!J372)</f>
        <v/>
      </c>
      <c r="U396" s="101"/>
      <c r="V396" s="101"/>
      <c r="W396" s="105"/>
      <c r="X396" s="135" t="str">
        <f>IF('③入力シート'!K372="","",'③入力シート'!K372)</f>
        <v/>
      </c>
      <c r="Y396" s="137"/>
      <c r="Z396" s="137"/>
      <c r="AA396" s="137"/>
      <c r="AB396" s="139"/>
      <c r="AC396" s="91" t="str">
        <f>IF('③入力シート'!L372="","",'③入力シート'!L372)</f>
        <v/>
      </c>
      <c r="AD396" s="101"/>
      <c r="AE396" s="105"/>
    </row>
    <row r="397" spans="1:31" ht="21" customHeight="1">
      <c r="A397" s="91" t="str">
        <f>IF('③入力シート'!A373="","",'③入力シート'!A373)</f>
        <v/>
      </c>
      <c r="B397" s="101"/>
      <c r="C397" s="105"/>
      <c r="D397" s="106" t="str">
        <f>IF('③入力シート'!B373="","",'③入力シート'!B373)</f>
        <v/>
      </c>
      <c r="E397" s="108"/>
      <c r="F397" s="108"/>
      <c r="G397" s="112"/>
      <c r="H397" s="91" t="str">
        <f>IF('③入力シート'!C373="","",'③入力シート'!C373)</f>
        <v/>
      </c>
      <c r="I397" s="105"/>
      <c r="J397" s="91" t="str">
        <f>IF('③入力シート'!F373="","",'③入力シート'!Q373)</f>
        <v/>
      </c>
      <c r="K397" s="101"/>
      <c r="L397" s="101"/>
      <c r="M397" s="105"/>
      <c r="N397" s="120" t="str">
        <f>IF('③入力シート'!H373="","",'③入力シート'!R373)</f>
        <v/>
      </c>
      <c r="O397" s="122"/>
      <c r="P397" s="124"/>
      <c r="Q397" s="120" t="str">
        <f>IF('③入力シート'!I373="","",'③入力シート'!S373)</f>
        <v/>
      </c>
      <c r="R397" s="122"/>
      <c r="S397" s="124"/>
      <c r="T397" s="91" t="str">
        <f>IF('③入力シート'!J373="","",'③入力シート'!J373)</f>
        <v/>
      </c>
      <c r="U397" s="101"/>
      <c r="V397" s="101"/>
      <c r="W397" s="105"/>
      <c r="X397" s="135" t="str">
        <f>IF('③入力シート'!K373="","",'③入力シート'!K373)</f>
        <v/>
      </c>
      <c r="Y397" s="137"/>
      <c r="Z397" s="137"/>
      <c r="AA397" s="137"/>
      <c r="AB397" s="139"/>
      <c r="AC397" s="91" t="str">
        <f>IF('③入力シート'!L373="","",'③入力シート'!L373)</f>
        <v/>
      </c>
      <c r="AD397" s="101"/>
      <c r="AE397" s="105"/>
    </row>
    <row r="398" spans="1:31" ht="21" customHeight="1">
      <c r="A398" s="91" t="str">
        <f>IF('③入力シート'!A374="","",'③入力シート'!A374)</f>
        <v/>
      </c>
      <c r="B398" s="101"/>
      <c r="C398" s="105"/>
      <c r="D398" s="106" t="str">
        <f>IF('③入力シート'!B374="","",'③入力シート'!B374)</f>
        <v/>
      </c>
      <c r="E398" s="108"/>
      <c r="F398" s="108"/>
      <c r="G398" s="112"/>
      <c r="H398" s="91" t="str">
        <f>IF('③入力シート'!C374="","",'③入力シート'!C374)</f>
        <v/>
      </c>
      <c r="I398" s="105"/>
      <c r="J398" s="91" t="str">
        <f>IF('③入力シート'!F374="","",'③入力シート'!Q374)</f>
        <v/>
      </c>
      <c r="K398" s="101"/>
      <c r="L398" s="101"/>
      <c r="M398" s="105"/>
      <c r="N398" s="120" t="str">
        <f>IF('③入力シート'!H374="","",'③入力シート'!R374)</f>
        <v/>
      </c>
      <c r="O398" s="122"/>
      <c r="P398" s="124"/>
      <c r="Q398" s="120" t="str">
        <f>IF('③入力シート'!I374="","",'③入力シート'!S374)</f>
        <v/>
      </c>
      <c r="R398" s="122"/>
      <c r="S398" s="124"/>
      <c r="T398" s="91" t="str">
        <f>IF('③入力シート'!J374="","",'③入力シート'!J374)</f>
        <v/>
      </c>
      <c r="U398" s="101"/>
      <c r="V398" s="101"/>
      <c r="W398" s="105"/>
      <c r="X398" s="135" t="str">
        <f>IF('③入力シート'!K374="","",'③入力シート'!K374)</f>
        <v/>
      </c>
      <c r="Y398" s="137"/>
      <c r="Z398" s="137"/>
      <c r="AA398" s="137"/>
      <c r="AB398" s="139"/>
      <c r="AC398" s="91" t="str">
        <f>IF('③入力シート'!L374="","",'③入力シート'!L374)</f>
        <v/>
      </c>
      <c r="AD398" s="101"/>
      <c r="AE398" s="105"/>
    </row>
    <row r="399" spans="1:31" ht="21" customHeight="1">
      <c r="A399" s="91" t="str">
        <f>IF('③入力シート'!A375="","",'③入力シート'!A375)</f>
        <v/>
      </c>
      <c r="B399" s="101"/>
      <c r="C399" s="105"/>
      <c r="D399" s="106" t="str">
        <f>IF('③入力シート'!B375="","",'③入力シート'!B375)</f>
        <v/>
      </c>
      <c r="E399" s="108"/>
      <c r="F399" s="108"/>
      <c r="G399" s="112"/>
      <c r="H399" s="91" t="str">
        <f>IF('③入力シート'!C375="","",'③入力シート'!C375)</f>
        <v/>
      </c>
      <c r="I399" s="105"/>
      <c r="J399" s="91" t="str">
        <f>IF('③入力シート'!F375="","",'③入力シート'!Q375)</f>
        <v/>
      </c>
      <c r="K399" s="101"/>
      <c r="L399" s="101"/>
      <c r="M399" s="105"/>
      <c r="N399" s="120" t="str">
        <f>IF('③入力シート'!H375="","",'③入力シート'!R375)</f>
        <v/>
      </c>
      <c r="O399" s="122"/>
      <c r="P399" s="124"/>
      <c r="Q399" s="120" t="str">
        <f>IF('③入力シート'!I375="","",'③入力シート'!S375)</f>
        <v/>
      </c>
      <c r="R399" s="122"/>
      <c r="S399" s="124"/>
      <c r="T399" s="91" t="str">
        <f>IF('③入力シート'!J375="","",'③入力シート'!J375)</f>
        <v/>
      </c>
      <c r="U399" s="101"/>
      <c r="V399" s="101"/>
      <c r="W399" s="105"/>
      <c r="X399" s="135" t="str">
        <f>IF('③入力シート'!K375="","",'③入力シート'!K375)</f>
        <v/>
      </c>
      <c r="Y399" s="137"/>
      <c r="Z399" s="137"/>
      <c r="AA399" s="137"/>
      <c r="AB399" s="139"/>
      <c r="AC399" s="91" t="str">
        <f>IF('③入力シート'!L375="","",'③入力シート'!L375)</f>
        <v/>
      </c>
      <c r="AD399" s="101"/>
      <c r="AE399" s="105"/>
    </row>
    <row r="400" spans="1:31" ht="21" customHeight="1">
      <c r="A400" s="91" t="str">
        <f>IF('③入力シート'!A376="","",'③入力シート'!A376)</f>
        <v/>
      </c>
      <c r="B400" s="101"/>
      <c r="C400" s="105"/>
      <c r="D400" s="106" t="str">
        <f>IF('③入力シート'!B376="","",'③入力シート'!B376)</f>
        <v/>
      </c>
      <c r="E400" s="108"/>
      <c r="F400" s="108"/>
      <c r="G400" s="112"/>
      <c r="H400" s="91" t="str">
        <f>IF('③入力シート'!C376="","",'③入力シート'!C376)</f>
        <v/>
      </c>
      <c r="I400" s="105"/>
      <c r="J400" s="91" t="str">
        <f>IF('③入力シート'!F376="","",'③入力シート'!Q376)</f>
        <v/>
      </c>
      <c r="K400" s="101"/>
      <c r="L400" s="101"/>
      <c r="M400" s="105"/>
      <c r="N400" s="120" t="str">
        <f>IF('③入力シート'!H376="","",'③入力シート'!R376)</f>
        <v/>
      </c>
      <c r="O400" s="122"/>
      <c r="P400" s="124"/>
      <c r="Q400" s="120" t="str">
        <f>IF('③入力シート'!I376="","",'③入力シート'!S376)</f>
        <v/>
      </c>
      <c r="R400" s="122"/>
      <c r="S400" s="124"/>
      <c r="T400" s="91" t="str">
        <f>IF('③入力シート'!J376="","",'③入力シート'!J376)</f>
        <v/>
      </c>
      <c r="U400" s="101"/>
      <c r="V400" s="101"/>
      <c r="W400" s="105"/>
      <c r="X400" s="135" t="str">
        <f>IF('③入力シート'!K376="","",'③入力シート'!K376)</f>
        <v/>
      </c>
      <c r="Y400" s="137"/>
      <c r="Z400" s="137"/>
      <c r="AA400" s="137"/>
      <c r="AB400" s="139"/>
      <c r="AC400" s="91" t="str">
        <f>IF('③入力シート'!L376="","",'③入力シート'!L376)</f>
        <v/>
      </c>
      <c r="AD400" s="101"/>
      <c r="AE400" s="105"/>
    </row>
    <row r="401" spans="1:31" ht="21" customHeight="1">
      <c r="A401" s="91" t="str">
        <f>IF('③入力シート'!A377="","",'③入力シート'!A377)</f>
        <v/>
      </c>
      <c r="B401" s="101"/>
      <c r="C401" s="105"/>
      <c r="D401" s="106" t="str">
        <f>IF('③入力シート'!B377="","",'③入力シート'!B377)</f>
        <v/>
      </c>
      <c r="E401" s="108"/>
      <c r="F401" s="108"/>
      <c r="G401" s="112"/>
      <c r="H401" s="91" t="str">
        <f>IF('③入力シート'!C377="","",'③入力シート'!C377)</f>
        <v/>
      </c>
      <c r="I401" s="105"/>
      <c r="J401" s="91" t="str">
        <f>IF('③入力シート'!F377="","",'③入力シート'!Q377)</f>
        <v/>
      </c>
      <c r="K401" s="101"/>
      <c r="L401" s="101"/>
      <c r="M401" s="105"/>
      <c r="N401" s="120" t="str">
        <f>IF('③入力シート'!H377="","",'③入力シート'!R377)</f>
        <v/>
      </c>
      <c r="O401" s="122"/>
      <c r="P401" s="124"/>
      <c r="Q401" s="120" t="str">
        <f>IF('③入力シート'!I377="","",'③入力シート'!S377)</f>
        <v/>
      </c>
      <c r="R401" s="122"/>
      <c r="S401" s="124"/>
      <c r="T401" s="91" t="str">
        <f>IF('③入力シート'!J377="","",'③入力シート'!J377)</f>
        <v/>
      </c>
      <c r="U401" s="101"/>
      <c r="V401" s="101"/>
      <c r="W401" s="105"/>
      <c r="X401" s="135" t="str">
        <f>IF('③入力シート'!K377="","",'③入力シート'!K377)</f>
        <v/>
      </c>
      <c r="Y401" s="137"/>
      <c r="Z401" s="137"/>
      <c r="AA401" s="137"/>
      <c r="AB401" s="139"/>
      <c r="AC401" s="91" t="str">
        <f>IF('③入力シート'!L377="","",'③入力シート'!L377)</f>
        <v/>
      </c>
      <c r="AD401" s="101"/>
      <c r="AE401" s="105"/>
    </row>
    <row r="402" spans="1:31" ht="21" customHeight="1">
      <c r="A402" s="91" t="str">
        <f>IF('③入力シート'!A378="","",'③入力シート'!A378)</f>
        <v/>
      </c>
      <c r="B402" s="101"/>
      <c r="C402" s="105"/>
      <c r="D402" s="106" t="str">
        <f>IF('③入力シート'!B378="","",'③入力シート'!B378)</f>
        <v/>
      </c>
      <c r="E402" s="108"/>
      <c r="F402" s="108"/>
      <c r="G402" s="112"/>
      <c r="H402" s="91" t="str">
        <f>IF('③入力シート'!C378="","",'③入力シート'!C378)</f>
        <v/>
      </c>
      <c r="I402" s="105"/>
      <c r="J402" s="91" t="str">
        <f>IF('③入力シート'!F378="","",'③入力シート'!Q378)</f>
        <v/>
      </c>
      <c r="K402" s="101"/>
      <c r="L402" s="101"/>
      <c r="M402" s="105"/>
      <c r="N402" s="120" t="str">
        <f>IF('③入力シート'!H378="","",'③入力シート'!R378)</f>
        <v/>
      </c>
      <c r="O402" s="122"/>
      <c r="P402" s="124"/>
      <c r="Q402" s="120" t="str">
        <f>IF('③入力シート'!I378="","",'③入力シート'!S378)</f>
        <v/>
      </c>
      <c r="R402" s="122"/>
      <c r="S402" s="124"/>
      <c r="T402" s="91" t="str">
        <f>IF('③入力シート'!J378="","",'③入力シート'!J378)</f>
        <v/>
      </c>
      <c r="U402" s="101"/>
      <c r="V402" s="101"/>
      <c r="W402" s="105"/>
      <c r="X402" s="135" t="str">
        <f>IF('③入力シート'!K378="","",'③入力シート'!K378)</f>
        <v/>
      </c>
      <c r="Y402" s="137"/>
      <c r="Z402" s="137"/>
      <c r="AA402" s="137"/>
      <c r="AB402" s="139"/>
      <c r="AC402" s="91" t="str">
        <f>IF('③入力シート'!L378="","",'③入力シート'!L378)</f>
        <v/>
      </c>
      <c r="AD402" s="101"/>
      <c r="AE402" s="105"/>
    </row>
    <row r="403" spans="1:31" ht="21" customHeight="1">
      <c r="A403" s="91" t="str">
        <f>IF('③入力シート'!A379="","",'③入力シート'!A379)</f>
        <v/>
      </c>
      <c r="B403" s="101"/>
      <c r="C403" s="105"/>
      <c r="D403" s="106" t="str">
        <f>IF('③入力シート'!B379="","",'③入力シート'!B379)</f>
        <v/>
      </c>
      <c r="E403" s="108"/>
      <c r="F403" s="108"/>
      <c r="G403" s="112"/>
      <c r="H403" s="91" t="str">
        <f>IF('③入力シート'!C379="","",'③入力シート'!C379)</f>
        <v/>
      </c>
      <c r="I403" s="105"/>
      <c r="J403" s="91" t="str">
        <f>IF('③入力シート'!F379="","",'③入力シート'!Q379)</f>
        <v/>
      </c>
      <c r="K403" s="101"/>
      <c r="L403" s="101"/>
      <c r="M403" s="105"/>
      <c r="N403" s="120" t="str">
        <f>IF('③入力シート'!H379="","",'③入力シート'!R379)</f>
        <v/>
      </c>
      <c r="O403" s="122"/>
      <c r="P403" s="124"/>
      <c r="Q403" s="120" t="str">
        <f>IF('③入力シート'!I379="","",'③入力シート'!S379)</f>
        <v/>
      </c>
      <c r="R403" s="122"/>
      <c r="S403" s="124"/>
      <c r="T403" s="91" t="str">
        <f>IF('③入力シート'!J379="","",'③入力シート'!J379)</f>
        <v/>
      </c>
      <c r="U403" s="101"/>
      <c r="V403" s="101"/>
      <c r="W403" s="105"/>
      <c r="X403" s="135" t="str">
        <f>IF('③入力シート'!K379="","",'③入力シート'!K379)</f>
        <v/>
      </c>
      <c r="Y403" s="137"/>
      <c r="Z403" s="137"/>
      <c r="AA403" s="137"/>
      <c r="AB403" s="139"/>
      <c r="AC403" s="91" t="str">
        <f>IF('③入力シート'!L379="","",'③入力シート'!L379)</f>
        <v/>
      </c>
      <c r="AD403" s="101"/>
      <c r="AE403" s="105"/>
    </row>
    <row r="404" spans="1:31" ht="21" customHeight="1">
      <c r="A404" s="91" t="str">
        <f>IF('③入力シート'!A380="","",'③入力シート'!A380)</f>
        <v/>
      </c>
      <c r="B404" s="101"/>
      <c r="C404" s="105"/>
      <c r="D404" s="106" t="str">
        <f>IF('③入力シート'!B380="","",'③入力シート'!B380)</f>
        <v/>
      </c>
      <c r="E404" s="108"/>
      <c r="F404" s="108"/>
      <c r="G404" s="112"/>
      <c r="H404" s="91" t="str">
        <f>IF('③入力シート'!C380="","",'③入力シート'!C380)</f>
        <v/>
      </c>
      <c r="I404" s="105"/>
      <c r="J404" s="91" t="str">
        <f>IF('③入力シート'!F380="","",'③入力シート'!Q380)</f>
        <v/>
      </c>
      <c r="K404" s="101"/>
      <c r="L404" s="101"/>
      <c r="M404" s="105"/>
      <c r="N404" s="120" t="str">
        <f>IF('③入力シート'!H380="","",'③入力シート'!R380)</f>
        <v/>
      </c>
      <c r="O404" s="122"/>
      <c r="P404" s="124"/>
      <c r="Q404" s="120" t="str">
        <f>IF('③入力シート'!I380="","",'③入力シート'!S380)</f>
        <v/>
      </c>
      <c r="R404" s="122"/>
      <c r="S404" s="124"/>
      <c r="T404" s="91" t="str">
        <f>IF('③入力シート'!J380="","",'③入力シート'!J380)</f>
        <v/>
      </c>
      <c r="U404" s="101"/>
      <c r="V404" s="101"/>
      <c r="W404" s="105"/>
      <c r="X404" s="135" t="str">
        <f>IF('③入力シート'!K380="","",'③入力シート'!K380)</f>
        <v/>
      </c>
      <c r="Y404" s="137"/>
      <c r="Z404" s="137"/>
      <c r="AA404" s="137"/>
      <c r="AB404" s="139"/>
      <c r="AC404" s="91" t="str">
        <f>IF('③入力シート'!L380="","",'③入力シート'!L380)</f>
        <v/>
      </c>
      <c r="AD404" s="101"/>
      <c r="AE404" s="105"/>
    </row>
    <row r="405" spans="1:31" ht="21" customHeight="1">
      <c r="A405" s="91" t="str">
        <f>IF('③入力シート'!A381="","",'③入力シート'!A381)</f>
        <v/>
      </c>
      <c r="B405" s="101"/>
      <c r="C405" s="105"/>
      <c r="D405" s="106" t="str">
        <f>IF('③入力シート'!B381="","",'③入力シート'!B381)</f>
        <v/>
      </c>
      <c r="E405" s="108"/>
      <c r="F405" s="108"/>
      <c r="G405" s="112"/>
      <c r="H405" s="91" t="str">
        <f>IF('③入力シート'!C381="","",'③入力シート'!C381)</f>
        <v/>
      </c>
      <c r="I405" s="105"/>
      <c r="J405" s="91" t="str">
        <f>IF('③入力シート'!F381="","",'③入力シート'!Q381)</f>
        <v/>
      </c>
      <c r="K405" s="101"/>
      <c r="L405" s="101"/>
      <c r="M405" s="105"/>
      <c r="N405" s="120" t="str">
        <f>IF('③入力シート'!H381="","",'③入力シート'!R381)</f>
        <v/>
      </c>
      <c r="O405" s="122"/>
      <c r="P405" s="124"/>
      <c r="Q405" s="120" t="str">
        <f>IF('③入力シート'!I381="","",'③入力シート'!S381)</f>
        <v/>
      </c>
      <c r="R405" s="122"/>
      <c r="S405" s="124"/>
      <c r="T405" s="91" t="str">
        <f>IF('③入力シート'!J381="","",'③入力シート'!J381)</f>
        <v/>
      </c>
      <c r="U405" s="101"/>
      <c r="V405" s="101"/>
      <c r="W405" s="105"/>
      <c r="X405" s="135" t="str">
        <f>IF('③入力シート'!K381="","",'③入力シート'!K381)</f>
        <v/>
      </c>
      <c r="Y405" s="137"/>
      <c r="Z405" s="137"/>
      <c r="AA405" s="137"/>
      <c r="AB405" s="139"/>
      <c r="AC405" s="91" t="str">
        <f>IF('③入力シート'!L381="","",'③入力シート'!L381)</f>
        <v/>
      </c>
      <c r="AD405" s="101"/>
      <c r="AE405" s="105"/>
    </row>
    <row r="406" spans="1:31" ht="21" customHeight="1">
      <c r="A406" s="91" t="str">
        <f>IF('③入力シート'!A382="","",'③入力シート'!A382)</f>
        <v/>
      </c>
      <c r="B406" s="101"/>
      <c r="C406" s="105"/>
      <c r="D406" s="106" t="str">
        <f>IF('③入力シート'!B382="","",'③入力シート'!B382)</f>
        <v/>
      </c>
      <c r="E406" s="108"/>
      <c r="F406" s="108"/>
      <c r="G406" s="112"/>
      <c r="H406" s="91" t="str">
        <f>IF('③入力シート'!C382="","",'③入力シート'!C382)</f>
        <v/>
      </c>
      <c r="I406" s="105"/>
      <c r="J406" s="91" t="str">
        <f>IF('③入力シート'!F382="","",'③入力シート'!Q382)</f>
        <v/>
      </c>
      <c r="K406" s="101"/>
      <c r="L406" s="101"/>
      <c r="M406" s="105"/>
      <c r="N406" s="120" t="str">
        <f>IF('③入力シート'!H382="","",'③入力シート'!R382)</f>
        <v/>
      </c>
      <c r="O406" s="122"/>
      <c r="P406" s="124"/>
      <c r="Q406" s="120" t="str">
        <f>IF('③入力シート'!I382="","",'③入力シート'!S382)</f>
        <v/>
      </c>
      <c r="R406" s="122"/>
      <c r="S406" s="124"/>
      <c r="T406" s="91" t="str">
        <f>IF('③入力シート'!J382="","",'③入力シート'!J382)</f>
        <v/>
      </c>
      <c r="U406" s="101"/>
      <c r="V406" s="101"/>
      <c r="W406" s="105"/>
      <c r="X406" s="135" t="str">
        <f>IF('③入力シート'!K382="","",'③入力シート'!K382)</f>
        <v/>
      </c>
      <c r="Y406" s="137"/>
      <c r="Z406" s="137"/>
      <c r="AA406" s="137"/>
      <c r="AB406" s="139"/>
      <c r="AC406" s="91" t="str">
        <f>IF('③入力シート'!L382="","",'③入力シート'!L382)</f>
        <v/>
      </c>
      <c r="AD406" s="101"/>
      <c r="AE406" s="105"/>
    </row>
    <row r="407" spans="1:31" ht="21" customHeight="1">
      <c r="A407" s="91" t="str">
        <f>IF('③入力シート'!A383="","",'③入力シート'!A383)</f>
        <v/>
      </c>
      <c r="B407" s="101"/>
      <c r="C407" s="105"/>
      <c r="D407" s="106" t="str">
        <f>IF('③入力シート'!B383="","",'③入力シート'!B383)</f>
        <v/>
      </c>
      <c r="E407" s="108"/>
      <c r="F407" s="108"/>
      <c r="G407" s="112"/>
      <c r="H407" s="91" t="str">
        <f>IF('③入力シート'!C383="","",'③入力シート'!C383)</f>
        <v/>
      </c>
      <c r="I407" s="105"/>
      <c r="J407" s="91" t="str">
        <f>IF('③入力シート'!F383="","",'③入力シート'!Q383)</f>
        <v/>
      </c>
      <c r="K407" s="101"/>
      <c r="L407" s="101"/>
      <c r="M407" s="105"/>
      <c r="N407" s="120" t="str">
        <f>IF('③入力シート'!H383="","",'③入力シート'!R383)</f>
        <v/>
      </c>
      <c r="O407" s="122"/>
      <c r="P407" s="124"/>
      <c r="Q407" s="120" t="str">
        <f>IF('③入力シート'!I383="","",'③入力シート'!S383)</f>
        <v/>
      </c>
      <c r="R407" s="122"/>
      <c r="S407" s="124"/>
      <c r="T407" s="91" t="str">
        <f>IF('③入力シート'!J383="","",'③入力シート'!J383)</f>
        <v/>
      </c>
      <c r="U407" s="101"/>
      <c r="V407" s="101"/>
      <c r="W407" s="105"/>
      <c r="X407" s="135" t="str">
        <f>IF('③入力シート'!K383="","",'③入力シート'!K383)</f>
        <v/>
      </c>
      <c r="Y407" s="137"/>
      <c r="Z407" s="137"/>
      <c r="AA407" s="137"/>
      <c r="AB407" s="139"/>
      <c r="AC407" s="91" t="str">
        <f>IF('③入力シート'!L383="","",'③入力シート'!L383)</f>
        <v/>
      </c>
      <c r="AD407" s="101"/>
      <c r="AE407" s="105"/>
    </row>
    <row r="408" spans="1:31" ht="21" customHeight="1">
      <c r="A408" s="91" t="str">
        <f>IF('③入力シート'!A384="","",'③入力シート'!A384)</f>
        <v/>
      </c>
      <c r="B408" s="101"/>
      <c r="C408" s="105"/>
      <c r="D408" s="106" t="str">
        <f>IF('③入力シート'!B384="","",'③入力シート'!B384)</f>
        <v/>
      </c>
      <c r="E408" s="108"/>
      <c r="F408" s="108"/>
      <c r="G408" s="112"/>
      <c r="H408" s="91" t="str">
        <f>IF('③入力シート'!C384="","",'③入力シート'!C384)</f>
        <v/>
      </c>
      <c r="I408" s="105"/>
      <c r="J408" s="91" t="str">
        <f>IF('③入力シート'!F384="","",'③入力シート'!Q384)</f>
        <v/>
      </c>
      <c r="K408" s="101"/>
      <c r="L408" s="101"/>
      <c r="M408" s="105"/>
      <c r="N408" s="120" t="str">
        <f>IF('③入力シート'!H384="","",'③入力シート'!R384)</f>
        <v/>
      </c>
      <c r="O408" s="122"/>
      <c r="P408" s="124"/>
      <c r="Q408" s="120" t="str">
        <f>IF('③入力シート'!I384="","",'③入力シート'!S384)</f>
        <v/>
      </c>
      <c r="R408" s="122"/>
      <c r="S408" s="124"/>
      <c r="T408" s="91" t="str">
        <f>IF('③入力シート'!J384="","",'③入力シート'!J384)</f>
        <v/>
      </c>
      <c r="U408" s="101"/>
      <c r="V408" s="101"/>
      <c r="W408" s="105"/>
      <c r="X408" s="135" t="str">
        <f>IF('③入力シート'!K384="","",'③入力シート'!K384)</f>
        <v/>
      </c>
      <c r="Y408" s="137"/>
      <c r="Z408" s="137"/>
      <c r="AA408" s="137"/>
      <c r="AB408" s="139"/>
      <c r="AC408" s="91" t="str">
        <f>IF('③入力シート'!L384="","",'③入力シート'!L384)</f>
        <v/>
      </c>
      <c r="AD408" s="101"/>
      <c r="AE408" s="105"/>
    </row>
    <row r="409" spans="1:31" ht="21" customHeight="1">
      <c r="A409" s="91" t="str">
        <f>IF('③入力シート'!A385="","",'③入力シート'!A385)</f>
        <v/>
      </c>
      <c r="B409" s="101"/>
      <c r="C409" s="105"/>
      <c r="D409" s="106" t="str">
        <f>IF('③入力シート'!B385="","",'③入力シート'!B385)</f>
        <v/>
      </c>
      <c r="E409" s="108"/>
      <c r="F409" s="108"/>
      <c r="G409" s="112"/>
      <c r="H409" s="91" t="str">
        <f>IF('③入力シート'!C385="","",'③入力シート'!C385)</f>
        <v/>
      </c>
      <c r="I409" s="105"/>
      <c r="J409" s="91" t="str">
        <f>IF('③入力シート'!F385="","",'③入力シート'!Q385)</f>
        <v/>
      </c>
      <c r="K409" s="101"/>
      <c r="L409" s="101"/>
      <c r="M409" s="105"/>
      <c r="N409" s="120" t="str">
        <f>IF('③入力シート'!H385="","",'③入力シート'!R385)</f>
        <v/>
      </c>
      <c r="O409" s="122"/>
      <c r="P409" s="124"/>
      <c r="Q409" s="120" t="str">
        <f>IF('③入力シート'!I385="","",'③入力シート'!S385)</f>
        <v/>
      </c>
      <c r="R409" s="122"/>
      <c r="S409" s="124"/>
      <c r="T409" s="91" t="str">
        <f>IF('③入力シート'!J385="","",'③入力シート'!J385)</f>
        <v/>
      </c>
      <c r="U409" s="101"/>
      <c r="V409" s="101"/>
      <c r="W409" s="105"/>
      <c r="X409" s="135" t="str">
        <f>IF('③入力シート'!K385="","",'③入力シート'!K385)</f>
        <v/>
      </c>
      <c r="Y409" s="137"/>
      <c r="Z409" s="137"/>
      <c r="AA409" s="137"/>
      <c r="AB409" s="139"/>
      <c r="AC409" s="91" t="str">
        <f>IF('③入力シート'!L385="","",'③入力シート'!L385)</f>
        <v/>
      </c>
      <c r="AD409" s="101"/>
      <c r="AE409" s="105"/>
    </row>
    <row r="410" spans="1:31" ht="21" customHeight="1">
      <c r="A410" s="91" t="str">
        <f>IF('③入力シート'!A386="","",'③入力シート'!A386)</f>
        <v/>
      </c>
      <c r="B410" s="101"/>
      <c r="C410" s="105"/>
      <c r="D410" s="106" t="str">
        <f>IF('③入力シート'!B386="","",'③入力シート'!B386)</f>
        <v/>
      </c>
      <c r="E410" s="108"/>
      <c r="F410" s="108"/>
      <c r="G410" s="112"/>
      <c r="H410" s="91" t="str">
        <f>IF('③入力シート'!C386="","",'③入力シート'!C386)</f>
        <v/>
      </c>
      <c r="I410" s="105"/>
      <c r="J410" s="91" t="str">
        <f>IF('③入力シート'!F386="","",'③入力シート'!Q386)</f>
        <v/>
      </c>
      <c r="K410" s="101"/>
      <c r="L410" s="101"/>
      <c r="M410" s="105"/>
      <c r="N410" s="120" t="str">
        <f>IF('③入力シート'!H386="","",'③入力シート'!R386)</f>
        <v/>
      </c>
      <c r="O410" s="122"/>
      <c r="P410" s="124"/>
      <c r="Q410" s="120" t="str">
        <f>IF('③入力シート'!I386="","",'③入力シート'!S386)</f>
        <v/>
      </c>
      <c r="R410" s="122"/>
      <c r="S410" s="124"/>
      <c r="T410" s="91" t="str">
        <f>IF('③入力シート'!J386="","",'③入力シート'!J386)</f>
        <v/>
      </c>
      <c r="U410" s="101"/>
      <c r="V410" s="101"/>
      <c r="W410" s="105"/>
      <c r="X410" s="135" t="str">
        <f>IF('③入力シート'!K386="","",'③入力シート'!K386)</f>
        <v/>
      </c>
      <c r="Y410" s="137"/>
      <c r="Z410" s="137"/>
      <c r="AA410" s="137"/>
      <c r="AB410" s="139"/>
      <c r="AC410" s="91" t="str">
        <f>IF('③入力シート'!L386="","",'③入力シート'!L386)</f>
        <v/>
      </c>
      <c r="AD410" s="101"/>
      <c r="AE410" s="105"/>
    </row>
    <row r="411" spans="1:31" ht="21" customHeight="1">
      <c r="A411" s="91" t="str">
        <f>IF('③入力シート'!A387="","",'③入力シート'!A387)</f>
        <v/>
      </c>
      <c r="B411" s="101"/>
      <c r="C411" s="105"/>
      <c r="D411" s="106" t="str">
        <f>IF('③入力シート'!B387="","",'③入力シート'!B387)</f>
        <v/>
      </c>
      <c r="E411" s="108"/>
      <c r="F411" s="108"/>
      <c r="G411" s="112"/>
      <c r="H411" s="91" t="str">
        <f>IF('③入力シート'!C387="","",'③入力シート'!C387)</f>
        <v/>
      </c>
      <c r="I411" s="105"/>
      <c r="J411" s="91" t="str">
        <f>IF('③入力シート'!F387="","",'③入力シート'!Q387)</f>
        <v/>
      </c>
      <c r="K411" s="101"/>
      <c r="L411" s="101"/>
      <c r="M411" s="105"/>
      <c r="N411" s="120" t="str">
        <f>IF('③入力シート'!H387="","",'③入力シート'!R387)</f>
        <v/>
      </c>
      <c r="O411" s="122"/>
      <c r="P411" s="124"/>
      <c r="Q411" s="120" t="str">
        <f>IF('③入力シート'!I387="","",'③入力シート'!S387)</f>
        <v/>
      </c>
      <c r="R411" s="122"/>
      <c r="S411" s="124"/>
      <c r="T411" s="91" t="str">
        <f>IF('③入力シート'!J387="","",'③入力シート'!J387)</f>
        <v/>
      </c>
      <c r="U411" s="101"/>
      <c r="V411" s="101"/>
      <c r="W411" s="105"/>
      <c r="X411" s="135" t="str">
        <f>IF('③入力シート'!K387="","",'③入力シート'!K387)</f>
        <v/>
      </c>
      <c r="Y411" s="137"/>
      <c r="Z411" s="137"/>
      <c r="AA411" s="137"/>
      <c r="AB411" s="139"/>
      <c r="AC411" s="91" t="str">
        <f>IF('③入力シート'!L387="","",'③入力シート'!L387)</f>
        <v/>
      </c>
      <c r="AD411" s="101"/>
      <c r="AE411" s="105"/>
    </row>
    <row r="412" spans="1:31" ht="21" customHeight="1">
      <c r="A412" s="91" t="str">
        <f>IF('③入力シート'!A388="","",'③入力シート'!A388)</f>
        <v/>
      </c>
      <c r="B412" s="101"/>
      <c r="C412" s="105"/>
      <c r="D412" s="106" t="str">
        <f>IF('③入力シート'!B388="","",'③入力シート'!B388)</f>
        <v/>
      </c>
      <c r="E412" s="108"/>
      <c r="F412" s="108"/>
      <c r="G412" s="112"/>
      <c r="H412" s="91" t="str">
        <f>IF('③入力シート'!C388="","",'③入力シート'!C388)</f>
        <v/>
      </c>
      <c r="I412" s="105"/>
      <c r="J412" s="91" t="str">
        <f>IF('③入力シート'!F388="","",'③入力シート'!Q388)</f>
        <v/>
      </c>
      <c r="K412" s="101"/>
      <c r="L412" s="101"/>
      <c r="M412" s="105"/>
      <c r="N412" s="120" t="str">
        <f>IF('③入力シート'!H388="","",'③入力シート'!R388)</f>
        <v/>
      </c>
      <c r="O412" s="122"/>
      <c r="P412" s="124"/>
      <c r="Q412" s="120" t="str">
        <f>IF('③入力シート'!I388="","",'③入力シート'!S388)</f>
        <v/>
      </c>
      <c r="R412" s="122"/>
      <c r="S412" s="124"/>
      <c r="T412" s="91" t="str">
        <f>IF('③入力シート'!J388="","",'③入力シート'!J388)</f>
        <v/>
      </c>
      <c r="U412" s="101"/>
      <c r="V412" s="101"/>
      <c r="W412" s="105"/>
      <c r="X412" s="135" t="str">
        <f>IF('③入力シート'!K388="","",'③入力シート'!K388)</f>
        <v/>
      </c>
      <c r="Y412" s="137"/>
      <c r="Z412" s="137"/>
      <c r="AA412" s="137"/>
      <c r="AB412" s="139"/>
      <c r="AC412" s="91" t="str">
        <f>IF('③入力シート'!L388="","",'③入力シート'!L388)</f>
        <v/>
      </c>
      <c r="AD412" s="101"/>
      <c r="AE412" s="105"/>
    </row>
    <row r="413" spans="1:31" ht="21" customHeight="1">
      <c r="A413" s="91" t="str">
        <f>IF('③入力シート'!A389="","",'③入力シート'!A389)</f>
        <v/>
      </c>
      <c r="B413" s="101"/>
      <c r="C413" s="105"/>
      <c r="D413" s="106" t="str">
        <f>IF('③入力シート'!B389="","",'③入力シート'!B389)</f>
        <v/>
      </c>
      <c r="E413" s="108"/>
      <c r="F413" s="108"/>
      <c r="G413" s="112"/>
      <c r="H413" s="91" t="str">
        <f>IF('③入力シート'!C389="","",'③入力シート'!C389)</f>
        <v/>
      </c>
      <c r="I413" s="105"/>
      <c r="J413" s="91" t="str">
        <f>IF('③入力シート'!F389="","",'③入力シート'!Q389)</f>
        <v/>
      </c>
      <c r="K413" s="101"/>
      <c r="L413" s="101"/>
      <c r="M413" s="105"/>
      <c r="N413" s="120" t="str">
        <f>IF('③入力シート'!H389="","",'③入力シート'!R389)</f>
        <v/>
      </c>
      <c r="O413" s="122"/>
      <c r="P413" s="124"/>
      <c r="Q413" s="120" t="str">
        <f>IF('③入力シート'!I389="","",'③入力シート'!S389)</f>
        <v/>
      </c>
      <c r="R413" s="122"/>
      <c r="S413" s="124"/>
      <c r="T413" s="91" t="str">
        <f>IF('③入力シート'!J389="","",'③入力シート'!J389)</f>
        <v/>
      </c>
      <c r="U413" s="101"/>
      <c r="V413" s="101"/>
      <c r="W413" s="105"/>
      <c r="X413" s="135" t="str">
        <f>IF('③入力シート'!K389="","",'③入力シート'!K389)</f>
        <v/>
      </c>
      <c r="Y413" s="137"/>
      <c r="Z413" s="137"/>
      <c r="AA413" s="137"/>
      <c r="AB413" s="139"/>
      <c r="AC413" s="91" t="str">
        <f>IF('③入力シート'!L389="","",'③入力シート'!L389)</f>
        <v/>
      </c>
      <c r="AD413" s="101"/>
      <c r="AE413" s="105"/>
    </row>
    <row r="414" spans="1:31" ht="21" customHeight="1">
      <c r="A414" s="91" t="str">
        <f>IF('③入力シート'!A390="","",'③入力シート'!A390)</f>
        <v/>
      </c>
      <c r="B414" s="101"/>
      <c r="C414" s="105"/>
      <c r="D414" s="106" t="str">
        <f>IF('③入力シート'!B390="","",'③入力シート'!B390)</f>
        <v/>
      </c>
      <c r="E414" s="108"/>
      <c r="F414" s="108"/>
      <c r="G414" s="112"/>
      <c r="H414" s="91" t="str">
        <f>IF('③入力シート'!C390="","",'③入力シート'!C390)</f>
        <v/>
      </c>
      <c r="I414" s="105"/>
      <c r="J414" s="91" t="str">
        <f>IF('③入力シート'!F390="","",'③入力シート'!Q390)</f>
        <v/>
      </c>
      <c r="K414" s="101"/>
      <c r="L414" s="101"/>
      <c r="M414" s="105"/>
      <c r="N414" s="120" t="str">
        <f>IF('③入力シート'!H390="","",'③入力シート'!R390)</f>
        <v/>
      </c>
      <c r="O414" s="122"/>
      <c r="P414" s="124"/>
      <c r="Q414" s="120" t="str">
        <f>IF('③入力シート'!I390="","",'③入力シート'!S390)</f>
        <v/>
      </c>
      <c r="R414" s="122"/>
      <c r="S414" s="124"/>
      <c r="T414" s="91" t="str">
        <f>IF('③入力シート'!J390="","",'③入力シート'!J390)</f>
        <v/>
      </c>
      <c r="U414" s="101"/>
      <c r="V414" s="101"/>
      <c r="W414" s="105"/>
      <c r="X414" s="135" t="str">
        <f>IF('③入力シート'!K390="","",'③入力シート'!K390)</f>
        <v/>
      </c>
      <c r="Y414" s="137"/>
      <c r="Z414" s="137"/>
      <c r="AA414" s="137"/>
      <c r="AB414" s="139"/>
      <c r="AC414" s="91" t="str">
        <f>IF('③入力シート'!L390="","",'③入力シート'!L390)</f>
        <v/>
      </c>
      <c r="AD414" s="101"/>
      <c r="AE414" s="105"/>
    </row>
    <row r="415" spans="1:31" ht="21" customHeight="1">
      <c r="A415" s="91" t="str">
        <f>IF('③入力シート'!A391="","",'③入力シート'!A391)</f>
        <v/>
      </c>
      <c r="B415" s="101"/>
      <c r="C415" s="105"/>
      <c r="D415" s="106" t="str">
        <f>IF('③入力シート'!B391="","",'③入力シート'!B391)</f>
        <v/>
      </c>
      <c r="E415" s="108"/>
      <c r="F415" s="108"/>
      <c r="G415" s="112"/>
      <c r="H415" s="91" t="str">
        <f>IF('③入力シート'!C391="","",'③入力シート'!C391)</f>
        <v/>
      </c>
      <c r="I415" s="105"/>
      <c r="J415" s="91" t="str">
        <f>IF('③入力シート'!F391="","",'③入力シート'!Q391)</f>
        <v/>
      </c>
      <c r="K415" s="101"/>
      <c r="L415" s="101"/>
      <c r="M415" s="105"/>
      <c r="N415" s="120" t="str">
        <f>IF('③入力シート'!H391="","",'③入力シート'!R391)</f>
        <v/>
      </c>
      <c r="O415" s="122"/>
      <c r="P415" s="124"/>
      <c r="Q415" s="120" t="str">
        <f>IF('③入力シート'!I391="","",'③入力シート'!S391)</f>
        <v/>
      </c>
      <c r="R415" s="122"/>
      <c r="S415" s="124"/>
      <c r="T415" s="91" t="str">
        <f>IF('③入力シート'!J391="","",'③入力シート'!J391)</f>
        <v/>
      </c>
      <c r="U415" s="101"/>
      <c r="V415" s="101"/>
      <c r="W415" s="105"/>
      <c r="X415" s="135" t="str">
        <f>IF('③入力シート'!K391="","",'③入力シート'!K391)</f>
        <v/>
      </c>
      <c r="Y415" s="137"/>
      <c r="Z415" s="137"/>
      <c r="AA415" s="137"/>
      <c r="AB415" s="139"/>
      <c r="AC415" s="91" t="str">
        <f>IF('③入力シート'!L391="","",'③入力シート'!L391)</f>
        <v/>
      </c>
      <c r="AD415" s="101"/>
      <c r="AE415" s="105"/>
    </row>
    <row r="416" spans="1:31" ht="21" customHeight="1">
      <c r="A416" s="91" t="str">
        <f>IF('③入力シート'!A392="","",'③入力シート'!A392)</f>
        <v/>
      </c>
      <c r="B416" s="101"/>
      <c r="C416" s="105"/>
      <c r="D416" s="106" t="str">
        <f>IF('③入力シート'!B392="","",'③入力シート'!B392)</f>
        <v/>
      </c>
      <c r="E416" s="108"/>
      <c r="F416" s="108"/>
      <c r="G416" s="112"/>
      <c r="H416" s="91" t="str">
        <f>IF('③入力シート'!C392="","",'③入力シート'!C392)</f>
        <v/>
      </c>
      <c r="I416" s="105"/>
      <c r="J416" s="91" t="str">
        <f>IF('③入力シート'!F392="","",'③入力シート'!Q392)</f>
        <v/>
      </c>
      <c r="K416" s="101"/>
      <c r="L416" s="101"/>
      <c r="M416" s="105"/>
      <c r="N416" s="120" t="str">
        <f>IF('③入力シート'!H392="","",'③入力シート'!R392)</f>
        <v/>
      </c>
      <c r="O416" s="122"/>
      <c r="P416" s="124"/>
      <c r="Q416" s="120" t="str">
        <f>IF('③入力シート'!I392="","",'③入力シート'!S392)</f>
        <v/>
      </c>
      <c r="R416" s="122"/>
      <c r="S416" s="124"/>
      <c r="T416" s="91" t="str">
        <f>IF('③入力シート'!J392="","",'③入力シート'!J392)</f>
        <v/>
      </c>
      <c r="U416" s="101"/>
      <c r="V416" s="101"/>
      <c r="W416" s="105"/>
      <c r="X416" s="135" t="str">
        <f>IF('③入力シート'!K392="","",'③入力シート'!K392)</f>
        <v/>
      </c>
      <c r="Y416" s="137"/>
      <c r="Z416" s="137"/>
      <c r="AA416" s="137"/>
      <c r="AB416" s="139"/>
      <c r="AC416" s="91" t="str">
        <f>IF('③入力シート'!L392="","",'③入力シート'!L392)</f>
        <v/>
      </c>
      <c r="AD416" s="101"/>
      <c r="AE416" s="105"/>
    </row>
    <row r="417" spans="1:31" ht="21" customHeight="1">
      <c r="A417" s="91" t="str">
        <f>IF('③入力シート'!A393="","",'③入力シート'!A393)</f>
        <v/>
      </c>
      <c r="B417" s="101"/>
      <c r="C417" s="105"/>
      <c r="D417" s="106" t="str">
        <f>IF('③入力シート'!B393="","",'③入力シート'!B393)</f>
        <v/>
      </c>
      <c r="E417" s="108"/>
      <c r="F417" s="108"/>
      <c r="G417" s="112"/>
      <c r="H417" s="91" t="str">
        <f>IF('③入力シート'!C393="","",'③入力シート'!C393)</f>
        <v/>
      </c>
      <c r="I417" s="105"/>
      <c r="J417" s="91" t="str">
        <f>IF('③入力シート'!F393="","",'③入力シート'!Q393)</f>
        <v/>
      </c>
      <c r="K417" s="101"/>
      <c r="L417" s="101"/>
      <c r="M417" s="105"/>
      <c r="N417" s="120" t="str">
        <f>IF('③入力シート'!H393="","",'③入力シート'!R393)</f>
        <v/>
      </c>
      <c r="O417" s="122"/>
      <c r="P417" s="124"/>
      <c r="Q417" s="120" t="str">
        <f>IF('③入力シート'!I393="","",'③入力シート'!S393)</f>
        <v/>
      </c>
      <c r="R417" s="122"/>
      <c r="S417" s="124"/>
      <c r="T417" s="91" t="str">
        <f>IF('③入力シート'!J393="","",'③入力シート'!J393)</f>
        <v/>
      </c>
      <c r="U417" s="101"/>
      <c r="V417" s="101"/>
      <c r="W417" s="105"/>
      <c r="X417" s="135" t="str">
        <f>IF('③入力シート'!K393="","",'③入力シート'!K393)</f>
        <v/>
      </c>
      <c r="Y417" s="137"/>
      <c r="Z417" s="137"/>
      <c r="AA417" s="137"/>
      <c r="AB417" s="139"/>
      <c r="AC417" s="91" t="str">
        <f>IF('③入力シート'!L393="","",'③入力シート'!L393)</f>
        <v/>
      </c>
      <c r="AD417" s="101"/>
      <c r="AE417" s="105"/>
    </row>
    <row r="418" spans="1:31" ht="21" customHeight="1">
      <c r="A418" s="91" t="str">
        <f>IF('③入力シート'!A394="","",'③入力シート'!A394)</f>
        <v/>
      </c>
      <c r="B418" s="101"/>
      <c r="C418" s="105"/>
      <c r="D418" s="106" t="str">
        <f>IF('③入力シート'!B394="","",'③入力シート'!B394)</f>
        <v/>
      </c>
      <c r="E418" s="108"/>
      <c r="F418" s="108"/>
      <c r="G418" s="112"/>
      <c r="H418" s="91" t="str">
        <f>IF('③入力シート'!C394="","",'③入力シート'!C394)</f>
        <v/>
      </c>
      <c r="I418" s="105"/>
      <c r="J418" s="91" t="str">
        <f>IF('③入力シート'!F394="","",'③入力シート'!Q394)</f>
        <v/>
      </c>
      <c r="K418" s="101"/>
      <c r="L418" s="101"/>
      <c r="M418" s="105"/>
      <c r="N418" s="120" t="str">
        <f>IF('③入力シート'!H394="","",'③入力シート'!R394)</f>
        <v/>
      </c>
      <c r="O418" s="122"/>
      <c r="P418" s="124"/>
      <c r="Q418" s="120" t="str">
        <f>IF('③入力シート'!I394="","",'③入力シート'!S394)</f>
        <v/>
      </c>
      <c r="R418" s="122"/>
      <c r="S418" s="124"/>
      <c r="T418" s="91" t="str">
        <f>IF('③入力シート'!J394="","",'③入力シート'!J394)</f>
        <v/>
      </c>
      <c r="U418" s="101"/>
      <c r="V418" s="101"/>
      <c r="W418" s="105"/>
      <c r="X418" s="135" t="str">
        <f>IF('③入力シート'!K394="","",'③入力シート'!K394)</f>
        <v/>
      </c>
      <c r="Y418" s="137"/>
      <c r="Z418" s="137"/>
      <c r="AA418" s="137"/>
      <c r="AB418" s="139"/>
      <c r="AC418" s="91" t="str">
        <f>IF('③入力シート'!L394="","",'③入力シート'!L394)</f>
        <v/>
      </c>
      <c r="AD418" s="101"/>
      <c r="AE418" s="105"/>
    </row>
    <row r="419" spans="1:31" ht="21" customHeight="1">
      <c r="A419" s="91" t="str">
        <f>IF('③入力シート'!A395="","",'③入力シート'!A395)</f>
        <v/>
      </c>
      <c r="B419" s="101"/>
      <c r="C419" s="105"/>
      <c r="D419" s="106" t="str">
        <f>IF('③入力シート'!B395="","",'③入力シート'!B395)</f>
        <v/>
      </c>
      <c r="E419" s="108"/>
      <c r="F419" s="108"/>
      <c r="G419" s="112"/>
      <c r="H419" s="91" t="str">
        <f>IF('③入力シート'!C395="","",'③入力シート'!C395)</f>
        <v/>
      </c>
      <c r="I419" s="105"/>
      <c r="J419" s="91" t="str">
        <f>IF('③入力シート'!F395="","",'③入力シート'!Q395)</f>
        <v/>
      </c>
      <c r="K419" s="101"/>
      <c r="L419" s="101"/>
      <c r="M419" s="105"/>
      <c r="N419" s="120" t="str">
        <f>IF('③入力シート'!H395="","",'③入力シート'!R395)</f>
        <v/>
      </c>
      <c r="O419" s="122"/>
      <c r="P419" s="124"/>
      <c r="Q419" s="120" t="str">
        <f>IF('③入力シート'!I395="","",'③入力シート'!S395)</f>
        <v/>
      </c>
      <c r="R419" s="122"/>
      <c r="S419" s="124"/>
      <c r="T419" s="91" t="str">
        <f>IF('③入力シート'!J395="","",'③入力シート'!J395)</f>
        <v/>
      </c>
      <c r="U419" s="101"/>
      <c r="V419" s="101"/>
      <c r="W419" s="105"/>
      <c r="X419" s="135" t="str">
        <f>IF('③入力シート'!K395="","",'③入力シート'!K395)</f>
        <v/>
      </c>
      <c r="Y419" s="137"/>
      <c r="Z419" s="137"/>
      <c r="AA419" s="137"/>
      <c r="AB419" s="139"/>
      <c r="AC419" s="91" t="str">
        <f>IF('③入力シート'!L395="","",'③入力シート'!L395)</f>
        <v/>
      </c>
      <c r="AD419" s="101"/>
      <c r="AE419" s="105"/>
    </row>
    <row r="420" spans="1:31" ht="21" customHeight="1">
      <c r="A420" s="91" t="str">
        <f>IF('③入力シート'!A396="","",'③入力シート'!A396)</f>
        <v/>
      </c>
      <c r="B420" s="101"/>
      <c r="C420" s="105"/>
      <c r="D420" s="106" t="str">
        <f>IF('③入力シート'!B396="","",'③入力シート'!B396)</f>
        <v/>
      </c>
      <c r="E420" s="108"/>
      <c r="F420" s="108"/>
      <c r="G420" s="112"/>
      <c r="H420" s="91" t="str">
        <f>IF('③入力シート'!C396="","",'③入力シート'!C396)</f>
        <v/>
      </c>
      <c r="I420" s="105"/>
      <c r="J420" s="91" t="str">
        <f>IF('③入力シート'!F396="","",'③入力シート'!Q396)</f>
        <v/>
      </c>
      <c r="K420" s="101"/>
      <c r="L420" s="101"/>
      <c r="M420" s="105"/>
      <c r="N420" s="120" t="str">
        <f>IF('③入力シート'!H396="","",'③入力シート'!R396)</f>
        <v/>
      </c>
      <c r="O420" s="122"/>
      <c r="P420" s="124"/>
      <c r="Q420" s="120" t="str">
        <f>IF('③入力シート'!I396="","",'③入力シート'!S396)</f>
        <v/>
      </c>
      <c r="R420" s="122"/>
      <c r="S420" s="124"/>
      <c r="T420" s="91" t="str">
        <f>IF('③入力シート'!J396="","",'③入力シート'!J396)</f>
        <v/>
      </c>
      <c r="U420" s="101"/>
      <c r="V420" s="101"/>
      <c r="W420" s="105"/>
      <c r="X420" s="135" t="str">
        <f>IF('③入力シート'!K396="","",'③入力シート'!K396)</f>
        <v/>
      </c>
      <c r="Y420" s="137"/>
      <c r="Z420" s="137"/>
      <c r="AA420" s="137"/>
      <c r="AB420" s="139"/>
      <c r="AC420" s="91" t="str">
        <f>IF('③入力シート'!L396="","",'③入力シート'!L396)</f>
        <v/>
      </c>
      <c r="AD420" s="101"/>
      <c r="AE420" s="105"/>
    </row>
    <row r="421" spans="1:31" ht="21" customHeight="1">
      <c r="A421" s="91" t="str">
        <f>IF('③入力シート'!A397="","",'③入力シート'!A397)</f>
        <v/>
      </c>
      <c r="B421" s="101"/>
      <c r="C421" s="105"/>
      <c r="D421" s="106" t="str">
        <f>IF('③入力シート'!B397="","",'③入力シート'!B397)</f>
        <v/>
      </c>
      <c r="E421" s="108"/>
      <c r="F421" s="108"/>
      <c r="G421" s="112"/>
      <c r="H421" s="91" t="str">
        <f>IF('③入力シート'!C397="","",'③入力シート'!C397)</f>
        <v/>
      </c>
      <c r="I421" s="105"/>
      <c r="J421" s="91" t="str">
        <f>IF('③入力シート'!F397="","",'③入力シート'!Q397)</f>
        <v/>
      </c>
      <c r="K421" s="101"/>
      <c r="L421" s="101"/>
      <c r="M421" s="105"/>
      <c r="N421" s="120" t="str">
        <f>IF('③入力シート'!H397="","",'③入力シート'!R397)</f>
        <v/>
      </c>
      <c r="O421" s="122"/>
      <c r="P421" s="124"/>
      <c r="Q421" s="120" t="str">
        <f>IF('③入力シート'!I397="","",'③入力シート'!S397)</f>
        <v/>
      </c>
      <c r="R421" s="122"/>
      <c r="S421" s="124"/>
      <c r="T421" s="91" t="str">
        <f>IF('③入力シート'!J397="","",'③入力シート'!J397)</f>
        <v/>
      </c>
      <c r="U421" s="101"/>
      <c r="V421" s="101"/>
      <c r="W421" s="105"/>
      <c r="X421" s="135" t="str">
        <f>IF('③入力シート'!K397="","",'③入力シート'!K397)</f>
        <v/>
      </c>
      <c r="Y421" s="137"/>
      <c r="Z421" s="137"/>
      <c r="AA421" s="137"/>
      <c r="AB421" s="139"/>
      <c r="AC421" s="91" t="str">
        <f>IF('③入力シート'!L397="","",'③入力シート'!L397)</f>
        <v/>
      </c>
      <c r="AD421" s="101"/>
      <c r="AE421" s="105"/>
    </row>
    <row r="422" spans="1:31" ht="21" customHeight="1">
      <c r="A422" s="91" t="str">
        <f>IF('③入力シート'!A398="","",'③入力シート'!A398)</f>
        <v/>
      </c>
      <c r="B422" s="101"/>
      <c r="C422" s="105"/>
      <c r="D422" s="106" t="str">
        <f>IF('③入力シート'!B398="","",'③入力シート'!B398)</f>
        <v/>
      </c>
      <c r="E422" s="108"/>
      <c r="F422" s="108"/>
      <c r="G422" s="112"/>
      <c r="H422" s="91" t="str">
        <f>IF('③入力シート'!C398="","",'③入力シート'!C398)</f>
        <v/>
      </c>
      <c r="I422" s="105"/>
      <c r="J422" s="91" t="str">
        <f>IF('③入力シート'!F398="","",'③入力シート'!Q398)</f>
        <v/>
      </c>
      <c r="K422" s="101"/>
      <c r="L422" s="101"/>
      <c r="M422" s="105"/>
      <c r="N422" s="120" t="str">
        <f>IF('③入力シート'!H398="","",'③入力シート'!R398)</f>
        <v/>
      </c>
      <c r="O422" s="122"/>
      <c r="P422" s="124"/>
      <c r="Q422" s="120" t="str">
        <f>IF('③入力シート'!I398="","",'③入力シート'!S398)</f>
        <v/>
      </c>
      <c r="R422" s="122"/>
      <c r="S422" s="124"/>
      <c r="T422" s="91" t="str">
        <f>IF('③入力シート'!J398="","",'③入力シート'!J398)</f>
        <v/>
      </c>
      <c r="U422" s="101"/>
      <c r="V422" s="101"/>
      <c r="W422" s="105"/>
      <c r="X422" s="135" t="str">
        <f>IF('③入力シート'!K398="","",'③入力シート'!K398)</f>
        <v/>
      </c>
      <c r="Y422" s="137"/>
      <c r="Z422" s="137"/>
      <c r="AA422" s="137"/>
      <c r="AB422" s="139"/>
      <c r="AC422" s="91" t="str">
        <f>IF('③入力シート'!L398="","",'③入力シート'!L398)</f>
        <v/>
      </c>
      <c r="AD422" s="101"/>
      <c r="AE422" s="105"/>
    </row>
    <row r="423" spans="1:31" ht="21" customHeight="1">
      <c r="A423" s="91" t="str">
        <f>IF('③入力シート'!A399="","",'③入力シート'!A399)</f>
        <v/>
      </c>
      <c r="B423" s="101"/>
      <c r="C423" s="105"/>
      <c r="D423" s="106" t="str">
        <f>IF('③入力シート'!B399="","",'③入力シート'!B399)</f>
        <v/>
      </c>
      <c r="E423" s="108"/>
      <c r="F423" s="108"/>
      <c r="G423" s="112"/>
      <c r="H423" s="91" t="str">
        <f>IF('③入力シート'!C399="","",'③入力シート'!C399)</f>
        <v/>
      </c>
      <c r="I423" s="105"/>
      <c r="J423" s="91" t="str">
        <f>IF('③入力シート'!F399="","",'③入力シート'!Q399)</f>
        <v/>
      </c>
      <c r="K423" s="101"/>
      <c r="L423" s="101"/>
      <c r="M423" s="105"/>
      <c r="N423" s="120" t="str">
        <f>IF('③入力シート'!H399="","",'③入力シート'!R399)</f>
        <v/>
      </c>
      <c r="O423" s="122"/>
      <c r="P423" s="124"/>
      <c r="Q423" s="120" t="str">
        <f>IF('③入力シート'!I399="","",'③入力シート'!S399)</f>
        <v/>
      </c>
      <c r="R423" s="122"/>
      <c r="S423" s="124"/>
      <c r="T423" s="91" t="str">
        <f>IF('③入力シート'!J399="","",'③入力シート'!J399)</f>
        <v/>
      </c>
      <c r="U423" s="101"/>
      <c r="V423" s="101"/>
      <c r="W423" s="105"/>
      <c r="X423" s="135" t="str">
        <f>IF('③入力シート'!K399="","",'③入力シート'!K399)</f>
        <v/>
      </c>
      <c r="Y423" s="137"/>
      <c r="Z423" s="137"/>
      <c r="AA423" s="137"/>
      <c r="AB423" s="139"/>
      <c r="AC423" s="91" t="str">
        <f>IF('③入力シート'!L399="","",'③入力シート'!L399)</f>
        <v/>
      </c>
      <c r="AD423" s="101"/>
      <c r="AE423" s="105"/>
    </row>
    <row r="424" spans="1:31" ht="21" customHeight="1">
      <c r="A424" s="91" t="str">
        <f>IF('③入力シート'!A400="","",'③入力シート'!A400)</f>
        <v/>
      </c>
      <c r="B424" s="101"/>
      <c r="C424" s="105"/>
      <c r="D424" s="106" t="str">
        <f>IF('③入力シート'!B400="","",'③入力シート'!B400)</f>
        <v/>
      </c>
      <c r="E424" s="108"/>
      <c r="F424" s="108"/>
      <c r="G424" s="112"/>
      <c r="H424" s="91" t="str">
        <f>IF('③入力シート'!C400="","",'③入力シート'!C400)</f>
        <v/>
      </c>
      <c r="I424" s="105"/>
      <c r="J424" s="91" t="str">
        <f>IF('③入力シート'!F400="","",'③入力シート'!Q400)</f>
        <v/>
      </c>
      <c r="K424" s="101"/>
      <c r="L424" s="101"/>
      <c r="M424" s="105"/>
      <c r="N424" s="120" t="str">
        <f>IF('③入力シート'!H400="","",'③入力シート'!R400)</f>
        <v/>
      </c>
      <c r="O424" s="122"/>
      <c r="P424" s="124"/>
      <c r="Q424" s="120" t="str">
        <f>IF('③入力シート'!I400="","",'③入力シート'!S400)</f>
        <v/>
      </c>
      <c r="R424" s="122"/>
      <c r="S424" s="124"/>
      <c r="T424" s="91" t="str">
        <f>IF('③入力シート'!J400="","",'③入力シート'!J400)</f>
        <v/>
      </c>
      <c r="U424" s="101"/>
      <c r="V424" s="101"/>
      <c r="W424" s="105"/>
      <c r="X424" s="135" t="str">
        <f>IF('③入力シート'!K400="","",'③入力シート'!K400)</f>
        <v/>
      </c>
      <c r="Y424" s="137"/>
      <c r="Z424" s="137"/>
      <c r="AA424" s="137"/>
      <c r="AB424" s="139"/>
      <c r="AC424" s="91" t="str">
        <f>IF('③入力シート'!L400="","",'③入力シート'!L400)</f>
        <v/>
      </c>
      <c r="AD424" s="101"/>
      <c r="AE424" s="105"/>
    </row>
    <row r="425" spans="1:31" ht="21" customHeight="1">
      <c r="A425" s="91" t="str">
        <f>IF('③入力シート'!A401="","",'③入力シート'!A401)</f>
        <v/>
      </c>
      <c r="B425" s="101"/>
      <c r="C425" s="105"/>
      <c r="D425" s="106" t="str">
        <f>IF('③入力シート'!B401="","",'③入力シート'!B401)</f>
        <v/>
      </c>
      <c r="E425" s="108"/>
      <c r="F425" s="108"/>
      <c r="G425" s="112"/>
      <c r="H425" s="91" t="str">
        <f>IF('③入力シート'!C401="","",'③入力シート'!C401)</f>
        <v/>
      </c>
      <c r="I425" s="105"/>
      <c r="J425" s="91" t="str">
        <f>IF('③入力シート'!F401="","",'③入力シート'!Q401)</f>
        <v/>
      </c>
      <c r="K425" s="101"/>
      <c r="L425" s="101"/>
      <c r="M425" s="105"/>
      <c r="N425" s="120" t="str">
        <f>IF('③入力シート'!H401="","",'③入力シート'!R401)</f>
        <v/>
      </c>
      <c r="O425" s="122"/>
      <c r="P425" s="124"/>
      <c r="Q425" s="120" t="str">
        <f>IF('③入力シート'!I401="","",'③入力シート'!S401)</f>
        <v/>
      </c>
      <c r="R425" s="122"/>
      <c r="S425" s="124"/>
      <c r="T425" s="91" t="str">
        <f>IF('③入力シート'!J401="","",'③入力シート'!J401)</f>
        <v/>
      </c>
      <c r="U425" s="101"/>
      <c r="V425" s="101"/>
      <c r="W425" s="105"/>
      <c r="X425" s="135" t="str">
        <f>IF('③入力シート'!K401="","",'③入力シート'!K401)</f>
        <v/>
      </c>
      <c r="Y425" s="137"/>
      <c r="Z425" s="137"/>
      <c r="AA425" s="137"/>
      <c r="AB425" s="139"/>
      <c r="AC425" s="91" t="str">
        <f>IF('③入力シート'!L401="","",'③入力シート'!L401)</f>
        <v/>
      </c>
      <c r="AD425" s="101"/>
      <c r="AE425" s="105"/>
    </row>
    <row r="426" spans="1:31" ht="21" customHeight="1">
      <c r="A426" s="91" t="str">
        <f>IF('③入力シート'!A402="","",'③入力シート'!A402)</f>
        <v/>
      </c>
      <c r="B426" s="101"/>
      <c r="C426" s="105"/>
      <c r="D426" s="106" t="str">
        <f>IF('③入力シート'!B402="","",'③入力シート'!B402)</f>
        <v/>
      </c>
      <c r="E426" s="108"/>
      <c r="F426" s="108"/>
      <c r="G426" s="112"/>
      <c r="H426" s="91" t="str">
        <f>IF('③入力シート'!C402="","",'③入力シート'!C402)</f>
        <v/>
      </c>
      <c r="I426" s="105"/>
      <c r="J426" s="91" t="str">
        <f>IF('③入力シート'!F402="","",'③入力シート'!Q402)</f>
        <v/>
      </c>
      <c r="K426" s="101"/>
      <c r="L426" s="101"/>
      <c r="M426" s="105"/>
      <c r="N426" s="120" t="str">
        <f>IF('③入力シート'!H402="","",'③入力シート'!R402)</f>
        <v/>
      </c>
      <c r="O426" s="122"/>
      <c r="P426" s="124"/>
      <c r="Q426" s="120" t="str">
        <f>IF('③入力シート'!I402="","",'③入力シート'!S402)</f>
        <v/>
      </c>
      <c r="R426" s="122"/>
      <c r="S426" s="124"/>
      <c r="T426" s="91" t="str">
        <f>IF('③入力シート'!J402="","",'③入力シート'!J402)</f>
        <v/>
      </c>
      <c r="U426" s="101"/>
      <c r="V426" s="101"/>
      <c r="W426" s="105"/>
      <c r="X426" s="135" t="str">
        <f>IF('③入力シート'!K402="","",'③入力シート'!K402)</f>
        <v/>
      </c>
      <c r="Y426" s="137"/>
      <c r="Z426" s="137"/>
      <c r="AA426" s="137"/>
      <c r="AB426" s="139"/>
      <c r="AC426" s="91" t="str">
        <f>IF('③入力シート'!L402="","",'③入力シート'!L402)</f>
        <v/>
      </c>
      <c r="AD426" s="101"/>
      <c r="AE426" s="105"/>
    </row>
    <row r="427" spans="1:31" ht="21" customHeight="1">
      <c r="A427" s="91" t="str">
        <f>IF('③入力シート'!A403="","",'③入力シート'!A403)</f>
        <v/>
      </c>
      <c r="B427" s="101"/>
      <c r="C427" s="105"/>
      <c r="D427" s="106" t="str">
        <f>IF('③入力シート'!B403="","",'③入力シート'!B403)</f>
        <v/>
      </c>
      <c r="E427" s="108"/>
      <c r="F427" s="108"/>
      <c r="G427" s="112"/>
      <c r="H427" s="91" t="str">
        <f>IF('③入力シート'!C403="","",'③入力シート'!C403)</f>
        <v/>
      </c>
      <c r="I427" s="105"/>
      <c r="J427" s="91" t="str">
        <f>IF('③入力シート'!F403="","",'③入力シート'!Q403)</f>
        <v/>
      </c>
      <c r="K427" s="101"/>
      <c r="L427" s="101"/>
      <c r="M427" s="105"/>
      <c r="N427" s="120" t="str">
        <f>IF('③入力シート'!H403="","",'③入力シート'!R403)</f>
        <v/>
      </c>
      <c r="O427" s="122"/>
      <c r="P427" s="124"/>
      <c r="Q427" s="120" t="str">
        <f>IF('③入力シート'!I403="","",'③入力シート'!S403)</f>
        <v/>
      </c>
      <c r="R427" s="122"/>
      <c r="S427" s="124"/>
      <c r="T427" s="91" t="str">
        <f>IF('③入力シート'!J403="","",'③入力シート'!J403)</f>
        <v/>
      </c>
      <c r="U427" s="101"/>
      <c r="V427" s="101"/>
      <c r="W427" s="105"/>
      <c r="X427" s="135" t="str">
        <f>IF('③入力シート'!K403="","",'③入力シート'!K403)</f>
        <v/>
      </c>
      <c r="Y427" s="137"/>
      <c r="Z427" s="137"/>
      <c r="AA427" s="137"/>
      <c r="AB427" s="139"/>
      <c r="AC427" s="91" t="str">
        <f>IF('③入力シート'!L403="","",'③入力シート'!L403)</f>
        <v/>
      </c>
      <c r="AD427" s="101"/>
      <c r="AE427" s="105"/>
    </row>
    <row r="428" spans="1:31" ht="21" customHeight="1">
      <c r="A428" s="91" t="str">
        <f>IF('③入力シート'!A404="","",'③入力シート'!A404)</f>
        <v/>
      </c>
      <c r="B428" s="101"/>
      <c r="C428" s="105"/>
      <c r="D428" s="106" t="str">
        <f>IF('③入力シート'!B404="","",'③入力シート'!B404)</f>
        <v/>
      </c>
      <c r="E428" s="108"/>
      <c r="F428" s="108"/>
      <c r="G428" s="112"/>
      <c r="H428" s="91" t="str">
        <f>IF('③入力シート'!C404="","",'③入力シート'!C404)</f>
        <v/>
      </c>
      <c r="I428" s="105"/>
      <c r="J428" s="91" t="str">
        <f>IF('③入力シート'!F404="","",'③入力シート'!Q404)</f>
        <v/>
      </c>
      <c r="K428" s="101"/>
      <c r="L428" s="101"/>
      <c r="M428" s="105"/>
      <c r="N428" s="120" t="str">
        <f>IF('③入力シート'!H404="","",'③入力シート'!R404)</f>
        <v/>
      </c>
      <c r="O428" s="122"/>
      <c r="P428" s="124"/>
      <c r="Q428" s="120" t="str">
        <f>IF('③入力シート'!I404="","",'③入力シート'!S404)</f>
        <v/>
      </c>
      <c r="R428" s="122"/>
      <c r="S428" s="124"/>
      <c r="T428" s="91" t="str">
        <f>IF('③入力シート'!J404="","",'③入力シート'!J404)</f>
        <v/>
      </c>
      <c r="U428" s="101"/>
      <c r="V428" s="101"/>
      <c r="W428" s="105"/>
      <c r="X428" s="135" t="str">
        <f>IF('③入力シート'!K404="","",'③入力シート'!K404)</f>
        <v/>
      </c>
      <c r="Y428" s="137"/>
      <c r="Z428" s="137"/>
      <c r="AA428" s="137"/>
      <c r="AB428" s="139"/>
      <c r="AC428" s="91" t="str">
        <f>IF('③入力シート'!L404="","",'③入力シート'!L404)</f>
        <v/>
      </c>
      <c r="AD428" s="101"/>
      <c r="AE428" s="105"/>
    </row>
    <row r="429" spans="1:31" ht="21" customHeight="1">
      <c r="A429" s="91" t="str">
        <f>IF('③入力シート'!A405="","",'③入力シート'!A405)</f>
        <v/>
      </c>
      <c r="B429" s="101"/>
      <c r="C429" s="105"/>
      <c r="D429" s="106" t="str">
        <f>IF('③入力シート'!B405="","",'③入力シート'!B405)</f>
        <v/>
      </c>
      <c r="E429" s="108"/>
      <c r="F429" s="108"/>
      <c r="G429" s="112"/>
      <c r="H429" s="91" t="str">
        <f>IF('③入力シート'!C405="","",'③入力シート'!C405)</f>
        <v/>
      </c>
      <c r="I429" s="105"/>
      <c r="J429" s="91" t="str">
        <f>IF('③入力シート'!F405="","",'③入力シート'!Q405)</f>
        <v/>
      </c>
      <c r="K429" s="101"/>
      <c r="L429" s="101"/>
      <c r="M429" s="105"/>
      <c r="N429" s="120" t="str">
        <f>IF('③入力シート'!H405="","",'③入力シート'!R405)</f>
        <v/>
      </c>
      <c r="O429" s="122"/>
      <c r="P429" s="124"/>
      <c r="Q429" s="120" t="str">
        <f>IF('③入力シート'!I405="","",'③入力シート'!S405)</f>
        <v/>
      </c>
      <c r="R429" s="122"/>
      <c r="S429" s="124"/>
      <c r="T429" s="91" t="str">
        <f>IF('③入力シート'!J405="","",'③入力シート'!J405)</f>
        <v/>
      </c>
      <c r="U429" s="101"/>
      <c r="V429" s="101"/>
      <c r="W429" s="105"/>
      <c r="X429" s="135" t="str">
        <f>IF('③入力シート'!K405="","",'③入力シート'!K405)</f>
        <v/>
      </c>
      <c r="Y429" s="137"/>
      <c r="Z429" s="137"/>
      <c r="AA429" s="137"/>
      <c r="AB429" s="139"/>
      <c r="AC429" s="91" t="str">
        <f>IF('③入力シート'!L405="","",'③入力シート'!L405)</f>
        <v/>
      </c>
      <c r="AD429" s="101"/>
      <c r="AE429" s="105"/>
    </row>
    <row r="430" spans="1:31" ht="21" customHeight="1">
      <c r="A430" s="91" t="str">
        <f>IF('③入力シート'!A406="","",'③入力シート'!A406)</f>
        <v/>
      </c>
      <c r="B430" s="101"/>
      <c r="C430" s="105"/>
      <c r="D430" s="106" t="str">
        <f>IF('③入力シート'!B406="","",'③入力シート'!B406)</f>
        <v/>
      </c>
      <c r="E430" s="108"/>
      <c r="F430" s="108"/>
      <c r="G430" s="112"/>
      <c r="H430" s="91" t="str">
        <f>IF('③入力シート'!C406="","",'③入力シート'!C406)</f>
        <v/>
      </c>
      <c r="I430" s="105"/>
      <c r="J430" s="91" t="str">
        <f>IF('③入力シート'!F406="","",'③入力シート'!Q406)</f>
        <v/>
      </c>
      <c r="K430" s="101"/>
      <c r="L430" s="101"/>
      <c r="M430" s="105"/>
      <c r="N430" s="120" t="str">
        <f>IF('③入力シート'!H406="","",'③入力シート'!R406)</f>
        <v/>
      </c>
      <c r="O430" s="122"/>
      <c r="P430" s="124"/>
      <c r="Q430" s="120" t="str">
        <f>IF('③入力シート'!I406="","",'③入力シート'!S406)</f>
        <v/>
      </c>
      <c r="R430" s="122"/>
      <c r="S430" s="124"/>
      <c r="T430" s="91" t="str">
        <f>IF('③入力シート'!J406="","",'③入力シート'!J406)</f>
        <v/>
      </c>
      <c r="U430" s="101"/>
      <c r="V430" s="101"/>
      <c r="W430" s="105"/>
      <c r="X430" s="135" t="str">
        <f>IF('③入力シート'!K406="","",'③入力シート'!K406)</f>
        <v/>
      </c>
      <c r="Y430" s="137"/>
      <c r="Z430" s="137"/>
      <c r="AA430" s="137"/>
      <c r="AB430" s="139"/>
      <c r="AC430" s="91" t="str">
        <f>IF('③入力シート'!L406="","",'③入力シート'!L406)</f>
        <v/>
      </c>
      <c r="AD430" s="101"/>
      <c r="AE430" s="105"/>
    </row>
    <row r="431" spans="1:31" ht="21" customHeight="1">
      <c r="A431" s="91" t="str">
        <f>IF('③入力シート'!A407="","",'③入力シート'!A407)</f>
        <v/>
      </c>
      <c r="B431" s="101"/>
      <c r="C431" s="105"/>
      <c r="D431" s="106" t="str">
        <f>IF('③入力シート'!B407="","",'③入力シート'!B407)</f>
        <v/>
      </c>
      <c r="E431" s="108"/>
      <c r="F431" s="108"/>
      <c r="G431" s="112"/>
      <c r="H431" s="91" t="str">
        <f>IF('③入力シート'!C407="","",'③入力シート'!C407)</f>
        <v/>
      </c>
      <c r="I431" s="105"/>
      <c r="J431" s="91" t="str">
        <f>IF('③入力シート'!F407="","",'③入力シート'!Q407)</f>
        <v/>
      </c>
      <c r="K431" s="101"/>
      <c r="L431" s="101"/>
      <c r="M431" s="105"/>
      <c r="N431" s="120" t="str">
        <f>IF('③入力シート'!H407="","",'③入力シート'!R407)</f>
        <v/>
      </c>
      <c r="O431" s="122"/>
      <c r="P431" s="124"/>
      <c r="Q431" s="120" t="str">
        <f>IF('③入力シート'!I407="","",'③入力シート'!S407)</f>
        <v/>
      </c>
      <c r="R431" s="122"/>
      <c r="S431" s="124"/>
      <c r="T431" s="91" t="str">
        <f>IF('③入力シート'!J407="","",'③入力シート'!J407)</f>
        <v/>
      </c>
      <c r="U431" s="101"/>
      <c r="V431" s="101"/>
      <c r="W431" s="105"/>
      <c r="X431" s="135" t="str">
        <f>IF('③入力シート'!K407="","",'③入力シート'!K407)</f>
        <v/>
      </c>
      <c r="Y431" s="137"/>
      <c r="Z431" s="137"/>
      <c r="AA431" s="137"/>
      <c r="AB431" s="139"/>
      <c r="AC431" s="91" t="str">
        <f>IF('③入力シート'!L407="","",'③入力シート'!L407)</f>
        <v/>
      </c>
      <c r="AD431" s="101"/>
      <c r="AE431" s="105"/>
    </row>
    <row r="432" spans="1:31" ht="21" customHeight="1">
      <c r="A432" s="91" t="str">
        <f>IF('③入力シート'!A408="","",'③入力シート'!A408)</f>
        <v/>
      </c>
      <c r="B432" s="101"/>
      <c r="C432" s="105"/>
      <c r="D432" s="106" t="str">
        <f>IF('③入力シート'!B408="","",'③入力シート'!B408)</f>
        <v/>
      </c>
      <c r="E432" s="108"/>
      <c r="F432" s="108"/>
      <c r="G432" s="112"/>
      <c r="H432" s="91" t="str">
        <f>IF('③入力シート'!C408="","",'③入力シート'!C408)</f>
        <v/>
      </c>
      <c r="I432" s="105"/>
      <c r="J432" s="91" t="str">
        <f>IF('③入力シート'!F408="","",'③入力シート'!Q408)</f>
        <v/>
      </c>
      <c r="K432" s="101"/>
      <c r="L432" s="101"/>
      <c r="M432" s="105"/>
      <c r="N432" s="120" t="str">
        <f>IF('③入力シート'!H408="","",'③入力シート'!R408)</f>
        <v/>
      </c>
      <c r="O432" s="122"/>
      <c r="P432" s="124"/>
      <c r="Q432" s="120" t="str">
        <f>IF('③入力シート'!I408="","",'③入力シート'!S408)</f>
        <v/>
      </c>
      <c r="R432" s="122"/>
      <c r="S432" s="124"/>
      <c r="T432" s="91" t="str">
        <f>IF('③入力シート'!J408="","",'③入力シート'!J408)</f>
        <v/>
      </c>
      <c r="U432" s="101"/>
      <c r="V432" s="101"/>
      <c r="W432" s="105"/>
      <c r="X432" s="135" t="str">
        <f>IF('③入力シート'!K408="","",'③入力シート'!K408)</f>
        <v/>
      </c>
      <c r="Y432" s="137"/>
      <c r="Z432" s="137"/>
      <c r="AA432" s="137"/>
      <c r="AB432" s="139"/>
      <c r="AC432" s="91" t="str">
        <f>IF('③入力シート'!L408="","",'③入力シート'!L408)</f>
        <v/>
      </c>
      <c r="AD432" s="101"/>
      <c r="AE432" s="105"/>
    </row>
    <row r="433" spans="1:31" ht="21" customHeight="1">
      <c r="A433" s="91" t="str">
        <f>IF('③入力シート'!A409="","",'③入力シート'!A409)</f>
        <v/>
      </c>
      <c r="B433" s="101"/>
      <c r="C433" s="105"/>
      <c r="D433" s="106" t="str">
        <f>IF('③入力シート'!B409="","",'③入力シート'!B409)</f>
        <v/>
      </c>
      <c r="E433" s="108"/>
      <c r="F433" s="108"/>
      <c r="G433" s="112"/>
      <c r="H433" s="91" t="str">
        <f>IF('③入力シート'!C409="","",'③入力シート'!C409)</f>
        <v/>
      </c>
      <c r="I433" s="105"/>
      <c r="J433" s="91" t="str">
        <f>IF('③入力シート'!F409="","",'③入力シート'!Q409)</f>
        <v/>
      </c>
      <c r="K433" s="101"/>
      <c r="L433" s="101"/>
      <c r="M433" s="105"/>
      <c r="N433" s="120" t="str">
        <f>IF('③入力シート'!H409="","",'③入力シート'!R409)</f>
        <v/>
      </c>
      <c r="O433" s="122"/>
      <c r="P433" s="124"/>
      <c r="Q433" s="120" t="str">
        <f>IF('③入力シート'!I409="","",'③入力シート'!S409)</f>
        <v/>
      </c>
      <c r="R433" s="122"/>
      <c r="S433" s="124"/>
      <c r="T433" s="91" t="str">
        <f>IF('③入力シート'!J409="","",'③入力シート'!J409)</f>
        <v/>
      </c>
      <c r="U433" s="101"/>
      <c r="V433" s="101"/>
      <c r="W433" s="105"/>
      <c r="X433" s="135" t="str">
        <f>IF('③入力シート'!K409="","",'③入力シート'!K409)</f>
        <v/>
      </c>
      <c r="Y433" s="137"/>
      <c r="Z433" s="137"/>
      <c r="AA433" s="137"/>
      <c r="AB433" s="139"/>
      <c r="AC433" s="91" t="str">
        <f>IF('③入力シート'!L409="","",'③入力シート'!L409)</f>
        <v/>
      </c>
      <c r="AD433" s="101"/>
      <c r="AE433" s="105"/>
    </row>
    <row r="434" spans="1:31" ht="21" customHeight="1">
      <c r="A434" s="91" t="str">
        <f>IF('③入力シート'!A410="","",'③入力シート'!A410)</f>
        <v/>
      </c>
      <c r="B434" s="101"/>
      <c r="C434" s="105"/>
      <c r="D434" s="106" t="str">
        <f>IF('③入力シート'!B410="","",'③入力シート'!B410)</f>
        <v/>
      </c>
      <c r="E434" s="108"/>
      <c r="F434" s="108"/>
      <c r="G434" s="112"/>
      <c r="H434" s="91" t="str">
        <f>IF('③入力シート'!C410="","",'③入力シート'!C410)</f>
        <v/>
      </c>
      <c r="I434" s="105"/>
      <c r="J434" s="91" t="str">
        <f>IF('③入力シート'!F410="","",'③入力シート'!Q410)</f>
        <v/>
      </c>
      <c r="K434" s="101"/>
      <c r="L434" s="101"/>
      <c r="M434" s="105"/>
      <c r="N434" s="120" t="str">
        <f>IF('③入力シート'!H410="","",'③入力シート'!R410)</f>
        <v/>
      </c>
      <c r="O434" s="122"/>
      <c r="P434" s="124"/>
      <c r="Q434" s="120" t="str">
        <f>IF('③入力シート'!I410="","",'③入力シート'!S410)</f>
        <v/>
      </c>
      <c r="R434" s="122"/>
      <c r="S434" s="124"/>
      <c r="T434" s="91" t="str">
        <f>IF('③入力シート'!J410="","",'③入力シート'!J410)</f>
        <v/>
      </c>
      <c r="U434" s="101"/>
      <c r="V434" s="101"/>
      <c r="W434" s="105"/>
      <c r="X434" s="135" t="str">
        <f>IF('③入力シート'!K410="","",'③入力シート'!K410)</f>
        <v/>
      </c>
      <c r="Y434" s="137"/>
      <c r="Z434" s="137"/>
      <c r="AA434" s="137"/>
      <c r="AB434" s="139"/>
      <c r="AC434" s="91" t="str">
        <f>IF('③入力シート'!L410="","",'③入力シート'!L410)</f>
        <v/>
      </c>
      <c r="AD434" s="101"/>
      <c r="AE434" s="105"/>
    </row>
    <row r="435" spans="1:31" ht="21" customHeight="1">
      <c r="A435" s="91" t="str">
        <f>IF('③入力シート'!A411="","",'③入力シート'!A411)</f>
        <v/>
      </c>
      <c r="B435" s="101"/>
      <c r="C435" s="105"/>
      <c r="D435" s="106" t="str">
        <f>IF('③入力シート'!B411="","",'③入力シート'!B411)</f>
        <v/>
      </c>
      <c r="E435" s="108"/>
      <c r="F435" s="108"/>
      <c r="G435" s="112"/>
      <c r="H435" s="91" t="str">
        <f>IF('③入力シート'!C411="","",'③入力シート'!C411)</f>
        <v/>
      </c>
      <c r="I435" s="105"/>
      <c r="J435" s="91" t="str">
        <f>IF('③入力シート'!F411="","",'③入力シート'!Q411)</f>
        <v/>
      </c>
      <c r="K435" s="101"/>
      <c r="L435" s="101"/>
      <c r="M435" s="105"/>
      <c r="N435" s="120" t="str">
        <f>IF('③入力シート'!H411="","",'③入力シート'!R411)</f>
        <v/>
      </c>
      <c r="O435" s="122"/>
      <c r="P435" s="124"/>
      <c r="Q435" s="120" t="str">
        <f>IF('③入力シート'!I411="","",'③入力シート'!S411)</f>
        <v/>
      </c>
      <c r="R435" s="122"/>
      <c r="S435" s="124"/>
      <c r="T435" s="91" t="str">
        <f>IF('③入力シート'!J411="","",'③入力シート'!J411)</f>
        <v/>
      </c>
      <c r="U435" s="101"/>
      <c r="V435" s="101"/>
      <c r="W435" s="105"/>
      <c r="X435" s="135" t="str">
        <f>IF('③入力シート'!K411="","",'③入力シート'!K411)</f>
        <v/>
      </c>
      <c r="Y435" s="137"/>
      <c r="Z435" s="137"/>
      <c r="AA435" s="137"/>
      <c r="AB435" s="139"/>
      <c r="AC435" s="91" t="str">
        <f>IF('③入力シート'!L411="","",'③入力シート'!L411)</f>
        <v/>
      </c>
      <c r="AD435" s="101"/>
      <c r="AE435" s="105"/>
    </row>
    <row r="436" spans="1:31" ht="21" customHeight="1">
      <c r="A436" s="91" t="str">
        <f>IF('③入力シート'!A412="","",'③入力シート'!A412)</f>
        <v/>
      </c>
      <c r="B436" s="101"/>
      <c r="C436" s="105"/>
      <c r="D436" s="106" t="str">
        <f>IF('③入力シート'!B412="","",'③入力シート'!B412)</f>
        <v/>
      </c>
      <c r="E436" s="108"/>
      <c r="F436" s="108"/>
      <c r="G436" s="112"/>
      <c r="H436" s="91" t="str">
        <f>IF('③入力シート'!C412="","",'③入力シート'!C412)</f>
        <v/>
      </c>
      <c r="I436" s="105"/>
      <c r="J436" s="91" t="str">
        <f>IF('③入力シート'!F412="","",'③入力シート'!Q412)</f>
        <v/>
      </c>
      <c r="K436" s="101"/>
      <c r="L436" s="101"/>
      <c r="M436" s="105"/>
      <c r="N436" s="120" t="str">
        <f>IF('③入力シート'!H412="","",'③入力シート'!R412)</f>
        <v/>
      </c>
      <c r="O436" s="122"/>
      <c r="P436" s="124"/>
      <c r="Q436" s="120" t="str">
        <f>IF('③入力シート'!I412="","",'③入力シート'!S412)</f>
        <v/>
      </c>
      <c r="R436" s="122"/>
      <c r="S436" s="124"/>
      <c r="T436" s="91" t="str">
        <f>IF('③入力シート'!J412="","",'③入力シート'!J412)</f>
        <v/>
      </c>
      <c r="U436" s="101"/>
      <c r="V436" s="101"/>
      <c r="W436" s="105"/>
      <c r="X436" s="135" t="str">
        <f>IF('③入力シート'!K412="","",'③入力シート'!K412)</f>
        <v/>
      </c>
      <c r="Y436" s="137"/>
      <c r="Z436" s="137"/>
      <c r="AA436" s="137"/>
      <c r="AB436" s="139"/>
      <c r="AC436" s="91" t="str">
        <f>IF('③入力シート'!L412="","",'③入力シート'!L412)</f>
        <v/>
      </c>
      <c r="AD436" s="101"/>
      <c r="AE436" s="105"/>
    </row>
    <row r="437" spans="1:31" ht="21" customHeight="1">
      <c r="A437" s="91" t="str">
        <f>IF('③入力シート'!A413="","",'③入力シート'!A413)</f>
        <v/>
      </c>
      <c r="B437" s="101"/>
      <c r="C437" s="105"/>
      <c r="D437" s="106" t="str">
        <f>IF('③入力シート'!B413="","",'③入力シート'!B413)</f>
        <v/>
      </c>
      <c r="E437" s="108"/>
      <c r="F437" s="108"/>
      <c r="G437" s="112"/>
      <c r="H437" s="91" t="str">
        <f>IF('③入力シート'!C413="","",'③入力シート'!C413)</f>
        <v/>
      </c>
      <c r="I437" s="105"/>
      <c r="J437" s="91" t="str">
        <f>IF('③入力シート'!F413="","",'③入力シート'!Q413)</f>
        <v/>
      </c>
      <c r="K437" s="101"/>
      <c r="L437" s="101"/>
      <c r="M437" s="105"/>
      <c r="N437" s="120" t="str">
        <f>IF('③入力シート'!H413="","",'③入力シート'!R413)</f>
        <v/>
      </c>
      <c r="O437" s="122"/>
      <c r="P437" s="124"/>
      <c r="Q437" s="120" t="str">
        <f>IF('③入力シート'!I413="","",'③入力シート'!S413)</f>
        <v/>
      </c>
      <c r="R437" s="122"/>
      <c r="S437" s="124"/>
      <c r="T437" s="91" t="str">
        <f>IF('③入力シート'!J413="","",'③入力シート'!J413)</f>
        <v/>
      </c>
      <c r="U437" s="101"/>
      <c r="V437" s="101"/>
      <c r="W437" s="105"/>
      <c r="X437" s="135" t="str">
        <f>IF('③入力シート'!K413="","",'③入力シート'!K413)</f>
        <v/>
      </c>
      <c r="Y437" s="137"/>
      <c r="Z437" s="137"/>
      <c r="AA437" s="137"/>
      <c r="AB437" s="139"/>
      <c r="AC437" s="91" t="str">
        <f>IF('③入力シート'!L413="","",'③入力シート'!L413)</f>
        <v/>
      </c>
      <c r="AD437" s="101"/>
      <c r="AE437" s="105"/>
    </row>
    <row r="438" spans="1:31" ht="21" customHeight="1">
      <c r="A438" s="91" t="str">
        <f>IF('③入力シート'!A414="","",'③入力シート'!A414)</f>
        <v/>
      </c>
      <c r="B438" s="101"/>
      <c r="C438" s="105"/>
      <c r="D438" s="106" t="str">
        <f>IF('③入力シート'!B414="","",'③入力シート'!B414)</f>
        <v/>
      </c>
      <c r="E438" s="108"/>
      <c r="F438" s="108"/>
      <c r="G438" s="112"/>
      <c r="H438" s="91" t="str">
        <f>IF('③入力シート'!C414="","",'③入力シート'!C414)</f>
        <v/>
      </c>
      <c r="I438" s="105"/>
      <c r="J438" s="91" t="str">
        <f>IF('③入力シート'!F414="","",'③入力シート'!Q414)</f>
        <v/>
      </c>
      <c r="K438" s="101"/>
      <c r="L438" s="101"/>
      <c r="M438" s="105"/>
      <c r="N438" s="120" t="str">
        <f>IF('③入力シート'!H414="","",'③入力シート'!R414)</f>
        <v/>
      </c>
      <c r="O438" s="122"/>
      <c r="P438" s="124"/>
      <c r="Q438" s="120" t="str">
        <f>IF('③入力シート'!I414="","",'③入力シート'!S414)</f>
        <v/>
      </c>
      <c r="R438" s="122"/>
      <c r="S438" s="124"/>
      <c r="T438" s="91" t="str">
        <f>IF('③入力シート'!J414="","",'③入力シート'!J414)</f>
        <v/>
      </c>
      <c r="U438" s="101"/>
      <c r="V438" s="101"/>
      <c r="W438" s="105"/>
      <c r="X438" s="135" t="str">
        <f>IF('③入力シート'!K414="","",'③入力シート'!K414)</f>
        <v/>
      </c>
      <c r="Y438" s="137"/>
      <c r="Z438" s="137"/>
      <c r="AA438" s="137"/>
      <c r="AB438" s="139"/>
      <c r="AC438" s="91" t="str">
        <f>IF('③入力シート'!L414="","",'③入力シート'!L414)</f>
        <v/>
      </c>
      <c r="AD438" s="101"/>
      <c r="AE438" s="105"/>
    </row>
    <row r="439" spans="1:31" ht="21" customHeight="1">
      <c r="A439" s="91" t="str">
        <f>IF('③入力シート'!A415="","",'③入力シート'!A415)</f>
        <v/>
      </c>
      <c r="B439" s="101"/>
      <c r="C439" s="105"/>
      <c r="D439" s="106" t="str">
        <f>IF('③入力シート'!B415="","",'③入力シート'!B415)</f>
        <v/>
      </c>
      <c r="E439" s="108"/>
      <c r="F439" s="108"/>
      <c r="G439" s="112"/>
      <c r="H439" s="91" t="str">
        <f>IF('③入力シート'!C415="","",'③入力シート'!C415)</f>
        <v/>
      </c>
      <c r="I439" s="105"/>
      <c r="J439" s="91" t="str">
        <f>IF('③入力シート'!F415="","",'③入力シート'!Q415)</f>
        <v/>
      </c>
      <c r="K439" s="101"/>
      <c r="L439" s="101"/>
      <c r="M439" s="105"/>
      <c r="N439" s="120" t="str">
        <f>IF('③入力シート'!H415="","",'③入力シート'!R415)</f>
        <v/>
      </c>
      <c r="O439" s="122"/>
      <c r="P439" s="124"/>
      <c r="Q439" s="120" t="str">
        <f>IF('③入力シート'!I415="","",'③入力シート'!S415)</f>
        <v/>
      </c>
      <c r="R439" s="122"/>
      <c r="S439" s="124"/>
      <c r="T439" s="91" t="str">
        <f>IF('③入力シート'!J415="","",'③入力シート'!J415)</f>
        <v/>
      </c>
      <c r="U439" s="101"/>
      <c r="V439" s="101"/>
      <c r="W439" s="105"/>
      <c r="X439" s="135" t="str">
        <f>IF('③入力シート'!K415="","",'③入力シート'!K415)</f>
        <v/>
      </c>
      <c r="Y439" s="137"/>
      <c r="Z439" s="137"/>
      <c r="AA439" s="137"/>
      <c r="AB439" s="139"/>
      <c r="AC439" s="91" t="str">
        <f>IF('③入力シート'!L415="","",'③入力シート'!L415)</f>
        <v/>
      </c>
      <c r="AD439" s="101"/>
      <c r="AE439" s="105"/>
    </row>
    <row r="440" spans="1:31" ht="21" customHeight="1">
      <c r="A440" s="91" t="str">
        <f>IF('③入力シート'!A416="","",'③入力シート'!A416)</f>
        <v/>
      </c>
      <c r="B440" s="101"/>
      <c r="C440" s="105"/>
      <c r="D440" s="106" t="str">
        <f>IF('③入力シート'!B416="","",'③入力シート'!B416)</f>
        <v/>
      </c>
      <c r="E440" s="108"/>
      <c r="F440" s="108"/>
      <c r="G440" s="112"/>
      <c r="H440" s="91" t="str">
        <f>IF('③入力シート'!C416="","",'③入力シート'!C416)</f>
        <v/>
      </c>
      <c r="I440" s="105"/>
      <c r="J440" s="91" t="str">
        <f>IF('③入力シート'!F416="","",'③入力シート'!Q416)</f>
        <v/>
      </c>
      <c r="K440" s="101"/>
      <c r="L440" s="101"/>
      <c r="M440" s="105"/>
      <c r="N440" s="120" t="str">
        <f>IF('③入力シート'!H416="","",'③入力シート'!R416)</f>
        <v/>
      </c>
      <c r="O440" s="122"/>
      <c r="P440" s="124"/>
      <c r="Q440" s="120" t="str">
        <f>IF('③入力シート'!I416="","",'③入力シート'!S416)</f>
        <v/>
      </c>
      <c r="R440" s="122"/>
      <c r="S440" s="124"/>
      <c r="T440" s="91" t="str">
        <f>IF('③入力シート'!J416="","",'③入力シート'!J416)</f>
        <v/>
      </c>
      <c r="U440" s="101"/>
      <c r="V440" s="101"/>
      <c r="W440" s="105"/>
      <c r="X440" s="135" t="str">
        <f>IF('③入力シート'!K416="","",'③入力シート'!K416)</f>
        <v/>
      </c>
      <c r="Y440" s="137"/>
      <c r="Z440" s="137"/>
      <c r="AA440" s="137"/>
      <c r="AB440" s="139"/>
      <c r="AC440" s="91" t="str">
        <f>IF('③入力シート'!L416="","",'③入力シート'!L416)</f>
        <v/>
      </c>
      <c r="AD440" s="101"/>
      <c r="AE440" s="105"/>
    </row>
    <row r="441" spans="1:31" ht="21" customHeight="1">
      <c r="A441" s="91" t="str">
        <f>IF('③入力シート'!A417="","",'③入力シート'!A417)</f>
        <v/>
      </c>
      <c r="B441" s="101"/>
      <c r="C441" s="105"/>
      <c r="D441" s="106" t="str">
        <f>IF('③入力シート'!B417="","",'③入力シート'!B417)</f>
        <v/>
      </c>
      <c r="E441" s="108"/>
      <c r="F441" s="108"/>
      <c r="G441" s="112"/>
      <c r="H441" s="91" t="str">
        <f>IF('③入力シート'!C417="","",'③入力シート'!C417)</f>
        <v/>
      </c>
      <c r="I441" s="105"/>
      <c r="J441" s="91" t="str">
        <f>IF('③入力シート'!F417="","",'③入力シート'!Q417)</f>
        <v/>
      </c>
      <c r="K441" s="101"/>
      <c r="L441" s="101"/>
      <c r="M441" s="105"/>
      <c r="N441" s="120" t="str">
        <f>IF('③入力シート'!H417="","",'③入力シート'!R417)</f>
        <v/>
      </c>
      <c r="O441" s="122"/>
      <c r="P441" s="124"/>
      <c r="Q441" s="120" t="str">
        <f>IF('③入力シート'!I417="","",'③入力シート'!S417)</f>
        <v/>
      </c>
      <c r="R441" s="122"/>
      <c r="S441" s="124"/>
      <c r="T441" s="91" t="str">
        <f>IF('③入力シート'!J417="","",'③入力シート'!J417)</f>
        <v/>
      </c>
      <c r="U441" s="101"/>
      <c r="V441" s="101"/>
      <c r="W441" s="105"/>
      <c r="X441" s="135" t="str">
        <f>IF('③入力シート'!K417="","",'③入力シート'!K417)</f>
        <v/>
      </c>
      <c r="Y441" s="137"/>
      <c r="Z441" s="137"/>
      <c r="AA441" s="137"/>
      <c r="AB441" s="139"/>
      <c r="AC441" s="91" t="str">
        <f>IF('③入力シート'!L417="","",'③入力シート'!L417)</f>
        <v/>
      </c>
      <c r="AD441" s="101"/>
      <c r="AE441" s="105"/>
    </row>
    <row r="442" spans="1:31" ht="21" customHeight="1">
      <c r="A442" s="91" t="str">
        <f>IF('③入力シート'!A418="","",'③入力シート'!A418)</f>
        <v/>
      </c>
      <c r="B442" s="101"/>
      <c r="C442" s="105"/>
      <c r="D442" s="106" t="str">
        <f>IF('③入力シート'!B418="","",'③入力シート'!B418)</f>
        <v/>
      </c>
      <c r="E442" s="108"/>
      <c r="F442" s="108"/>
      <c r="G442" s="112"/>
      <c r="H442" s="91" t="str">
        <f>IF('③入力シート'!C418="","",'③入力シート'!C418)</f>
        <v/>
      </c>
      <c r="I442" s="105"/>
      <c r="J442" s="91" t="str">
        <f>IF('③入力シート'!F418="","",'③入力シート'!Q418)</f>
        <v/>
      </c>
      <c r="K442" s="101"/>
      <c r="L442" s="101"/>
      <c r="M442" s="105"/>
      <c r="N442" s="120" t="str">
        <f>IF('③入力シート'!H418="","",'③入力シート'!R418)</f>
        <v/>
      </c>
      <c r="O442" s="122"/>
      <c r="P442" s="124"/>
      <c r="Q442" s="120" t="str">
        <f>IF('③入力シート'!I418="","",'③入力シート'!S418)</f>
        <v/>
      </c>
      <c r="R442" s="122"/>
      <c r="S442" s="124"/>
      <c r="T442" s="91" t="str">
        <f>IF('③入力シート'!J418="","",'③入力シート'!J418)</f>
        <v/>
      </c>
      <c r="U442" s="101"/>
      <c r="V442" s="101"/>
      <c r="W442" s="105"/>
      <c r="X442" s="135" t="str">
        <f>IF('③入力シート'!K418="","",'③入力シート'!K418)</f>
        <v/>
      </c>
      <c r="Y442" s="137"/>
      <c r="Z442" s="137"/>
      <c r="AA442" s="137"/>
      <c r="AB442" s="139"/>
      <c r="AC442" s="91" t="str">
        <f>IF('③入力シート'!L418="","",'③入力シート'!L418)</f>
        <v/>
      </c>
      <c r="AD442" s="101"/>
      <c r="AE442" s="105"/>
    </row>
    <row r="443" spans="1:31" ht="21" customHeight="1">
      <c r="A443" s="91" t="str">
        <f>IF('③入力シート'!A419="","",'③入力シート'!A419)</f>
        <v/>
      </c>
      <c r="B443" s="101"/>
      <c r="C443" s="105"/>
      <c r="D443" s="106" t="str">
        <f>IF('③入力シート'!B419="","",'③入力シート'!B419)</f>
        <v/>
      </c>
      <c r="E443" s="108"/>
      <c r="F443" s="108"/>
      <c r="G443" s="112"/>
      <c r="H443" s="91" t="str">
        <f>IF('③入力シート'!C419="","",'③入力シート'!C419)</f>
        <v/>
      </c>
      <c r="I443" s="105"/>
      <c r="J443" s="91" t="str">
        <f>IF('③入力シート'!F419="","",'③入力シート'!Q419)</f>
        <v/>
      </c>
      <c r="K443" s="101"/>
      <c r="L443" s="101"/>
      <c r="M443" s="105"/>
      <c r="N443" s="120" t="str">
        <f>IF('③入力シート'!H419="","",'③入力シート'!R419)</f>
        <v/>
      </c>
      <c r="O443" s="122"/>
      <c r="P443" s="124"/>
      <c r="Q443" s="120" t="str">
        <f>IF('③入力シート'!I419="","",'③入力シート'!S419)</f>
        <v/>
      </c>
      <c r="R443" s="122"/>
      <c r="S443" s="124"/>
      <c r="T443" s="91" t="str">
        <f>IF('③入力シート'!J419="","",'③入力シート'!J419)</f>
        <v/>
      </c>
      <c r="U443" s="101"/>
      <c r="V443" s="101"/>
      <c r="W443" s="105"/>
      <c r="X443" s="135" t="str">
        <f>IF('③入力シート'!K419="","",'③入力シート'!K419)</f>
        <v/>
      </c>
      <c r="Y443" s="137"/>
      <c r="Z443" s="137"/>
      <c r="AA443" s="137"/>
      <c r="AB443" s="139"/>
      <c r="AC443" s="91" t="str">
        <f>IF('③入力シート'!L419="","",'③入力シート'!L419)</f>
        <v/>
      </c>
      <c r="AD443" s="101"/>
      <c r="AE443" s="105"/>
    </row>
    <row r="444" spans="1:31" ht="21" customHeight="1">
      <c r="A444" s="91" t="str">
        <f>IF('③入力シート'!A420="","",'③入力シート'!A420)</f>
        <v/>
      </c>
      <c r="B444" s="101"/>
      <c r="C444" s="105"/>
      <c r="D444" s="106" t="str">
        <f>IF('③入力シート'!B420="","",'③入力シート'!B420)</f>
        <v/>
      </c>
      <c r="E444" s="108"/>
      <c r="F444" s="108"/>
      <c r="G444" s="112"/>
      <c r="H444" s="91" t="str">
        <f>IF('③入力シート'!C420="","",'③入力シート'!C420)</f>
        <v/>
      </c>
      <c r="I444" s="105"/>
      <c r="J444" s="91" t="str">
        <f>IF('③入力シート'!F420="","",'③入力シート'!Q420)</f>
        <v/>
      </c>
      <c r="K444" s="101"/>
      <c r="L444" s="101"/>
      <c r="M444" s="105"/>
      <c r="N444" s="120" t="str">
        <f>IF('③入力シート'!H420="","",'③入力シート'!R420)</f>
        <v/>
      </c>
      <c r="O444" s="122"/>
      <c r="P444" s="124"/>
      <c r="Q444" s="120" t="str">
        <f>IF('③入力シート'!I420="","",'③入力シート'!S420)</f>
        <v/>
      </c>
      <c r="R444" s="122"/>
      <c r="S444" s="124"/>
      <c r="T444" s="91" t="str">
        <f>IF('③入力シート'!J420="","",'③入力シート'!J420)</f>
        <v/>
      </c>
      <c r="U444" s="101"/>
      <c r="V444" s="101"/>
      <c r="W444" s="105"/>
      <c r="X444" s="135" t="str">
        <f>IF('③入力シート'!K420="","",'③入力シート'!K420)</f>
        <v/>
      </c>
      <c r="Y444" s="137"/>
      <c r="Z444" s="137"/>
      <c r="AA444" s="137"/>
      <c r="AB444" s="139"/>
      <c r="AC444" s="91" t="str">
        <f>IF('③入力シート'!L420="","",'③入力シート'!L420)</f>
        <v/>
      </c>
      <c r="AD444" s="101"/>
      <c r="AE444" s="105"/>
    </row>
    <row r="445" spans="1:31" ht="21" customHeight="1">
      <c r="A445" s="91" t="str">
        <f>IF('③入力シート'!A421="","",'③入力シート'!A421)</f>
        <v/>
      </c>
      <c r="B445" s="101"/>
      <c r="C445" s="105"/>
      <c r="D445" s="106" t="str">
        <f>IF('③入力シート'!B421="","",'③入力シート'!B421)</f>
        <v/>
      </c>
      <c r="E445" s="108"/>
      <c r="F445" s="108"/>
      <c r="G445" s="112"/>
      <c r="H445" s="91" t="str">
        <f>IF('③入力シート'!C421="","",'③入力シート'!C421)</f>
        <v/>
      </c>
      <c r="I445" s="105"/>
      <c r="J445" s="91" t="str">
        <f>IF('③入力シート'!F421="","",'③入力シート'!Q421)</f>
        <v/>
      </c>
      <c r="K445" s="101"/>
      <c r="L445" s="101"/>
      <c r="M445" s="105"/>
      <c r="N445" s="120" t="str">
        <f>IF('③入力シート'!H421="","",'③入力シート'!R421)</f>
        <v/>
      </c>
      <c r="O445" s="122"/>
      <c r="P445" s="124"/>
      <c r="Q445" s="120" t="str">
        <f>IF('③入力シート'!I421="","",'③入力シート'!S421)</f>
        <v/>
      </c>
      <c r="R445" s="122"/>
      <c r="S445" s="124"/>
      <c r="T445" s="91" t="str">
        <f>IF('③入力シート'!J421="","",'③入力シート'!J421)</f>
        <v/>
      </c>
      <c r="U445" s="101"/>
      <c r="V445" s="101"/>
      <c r="W445" s="105"/>
      <c r="X445" s="135" t="str">
        <f>IF('③入力シート'!K421="","",'③入力シート'!K421)</f>
        <v/>
      </c>
      <c r="Y445" s="137"/>
      <c r="Z445" s="137"/>
      <c r="AA445" s="137"/>
      <c r="AB445" s="139"/>
      <c r="AC445" s="91" t="str">
        <f>IF('③入力シート'!L421="","",'③入力シート'!L421)</f>
        <v/>
      </c>
      <c r="AD445" s="101"/>
      <c r="AE445" s="105"/>
    </row>
    <row r="446" spans="1:31" ht="21" customHeight="1">
      <c r="A446" s="91" t="str">
        <f>IF('③入力シート'!A422="","",'③入力シート'!A422)</f>
        <v/>
      </c>
      <c r="B446" s="101"/>
      <c r="C446" s="105"/>
      <c r="D446" s="106" t="str">
        <f>IF('③入力シート'!B422="","",'③入力シート'!B422)</f>
        <v/>
      </c>
      <c r="E446" s="108"/>
      <c r="F446" s="108"/>
      <c r="G446" s="112"/>
      <c r="H446" s="91" t="str">
        <f>IF('③入力シート'!C422="","",'③入力シート'!C422)</f>
        <v/>
      </c>
      <c r="I446" s="105"/>
      <c r="J446" s="91" t="str">
        <f>IF('③入力シート'!F422="","",'③入力シート'!Q422)</f>
        <v/>
      </c>
      <c r="K446" s="101"/>
      <c r="L446" s="101"/>
      <c r="M446" s="105"/>
      <c r="N446" s="120" t="str">
        <f>IF('③入力シート'!H422="","",'③入力シート'!R422)</f>
        <v/>
      </c>
      <c r="O446" s="122"/>
      <c r="P446" s="124"/>
      <c r="Q446" s="120" t="str">
        <f>IF('③入力シート'!I422="","",'③入力シート'!S422)</f>
        <v/>
      </c>
      <c r="R446" s="122"/>
      <c r="S446" s="124"/>
      <c r="T446" s="91" t="str">
        <f>IF('③入力シート'!J422="","",'③入力シート'!J422)</f>
        <v/>
      </c>
      <c r="U446" s="101"/>
      <c r="V446" s="101"/>
      <c r="W446" s="105"/>
      <c r="X446" s="135" t="str">
        <f>IF('③入力シート'!K422="","",'③入力シート'!K422)</f>
        <v/>
      </c>
      <c r="Y446" s="137"/>
      <c r="Z446" s="137"/>
      <c r="AA446" s="137"/>
      <c r="AB446" s="139"/>
      <c r="AC446" s="91" t="str">
        <f>IF('③入力シート'!L422="","",'③入力シート'!L422)</f>
        <v/>
      </c>
      <c r="AD446" s="101"/>
      <c r="AE446" s="105"/>
    </row>
    <row r="447" spans="1:31" ht="21" customHeight="1">
      <c r="A447" s="91" t="str">
        <f>IF('③入力シート'!A423="","",'③入力シート'!A423)</f>
        <v/>
      </c>
      <c r="B447" s="101"/>
      <c r="C447" s="105"/>
      <c r="D447" s="106" t="str">
        <f>IF('③入力シート'!B423="","",'③入力シート'!B423)</f>
        <v/>
      </c>
      <c r="E447" s="108"/>
      <c r="F447" s="108"/>
      <c r="G447" s="112"/>
      <c r="H447" s="91" t="str">
        <f>IF('③入力シート'!C423="","",'③入力シート'!C423)</f>
        <v/>
      </c>
      <c r="I447" s="105"/>
      <c r="J447" s="91" t="str">
        <f>IF('③入力シート'!F423="","",'③入力シート'!Q423)</f>
        <v/>
      </c>
      <c r="K447" s="101"/>
      <c r="L447" s="101"/>
      <c r="M447" s="105"/>
      <c r="N447" s="120" t="str">
        <f>IF('③入力シート'!H423="","",'③入力シート'!R423)</f>
        <v/>
      </c>
      <c r="O447" s="122"/>
      <c r="P447" s="124"/>
      <c r="Q447" s="120" t="str">
        <f>IF('③入力シート'!I423="","",'③入力シート'!S423)</f>
        <v/>
      </c>
      <c r="R447" s="122"/>
      <c r="S447" s="124"/>
      <c r="T447" s="91" t="str">
        <f>IF('③入力シート'!J423="","",'③入力シート'!J423)</f>
        <v/>
      </c>
      <c r="U447" s="101"/>
      <c r="V447" s="101"/>
      <c r="W447" s="105"/>
      <c r="X447" s="135" t="str">
        <f>IF('③入力シート'!K423="","",'③入力シート'!K423)</f>
        <v/>
      </c>
      <c r="Y447" s="137"/>
      <c r="Z447" s="137"/>
      <c r="AA447" s="137"/>
      <c r="AB447" s="139"/>
      <c r="AC447" s="91" t="str">
        <f>IF('③入力シート'!L423="","",'③入力シート'!L423)</f>
        <v/>
      </c>
      <c r="AD447" s="101"/>
      <c r="AE447" s="105"/>
    </row>
    <row r="448" spans="1:31" ht="21" customHeight="1">
      <c r="A448" s="91" t="str">
        <f>IF('③入力シート'!A424="","",'③入力シート'!A424)</f>
        <v/>
      </c>
      <c r="B448" s="101"/>
      <c r="C448" s="105"/>
      <c r="D448" s="106" t="str">
        <f>IF('③入力シート'!B424="","",'③入力シート'!B424)</f>
        <v/>
      </c>
      <c r="E448" s="108"/>
      <c r="F448" s="108"/>
      <c r="G448" s="112"/>
      <c r="H448" s="91" t="str">
        <f>IF('③入力シート'!C424="","",'③入力シート'!C424)</f>
        <v/>
      </c>
      <c r="I448" s="105"/>
      <c r="J448" s="91" t="str">
        <f>IF('③入力シート'!F424="","",'③入力シート'!Q424)</f>
        <v/>
      </c>
      <c r="K448" s="101"/>
      <c r="L448" s="101"/>
      <c r="M448" s="105"/>
      <c r="N448" s="120" t="str">
        <f>IF('③入力シート'!H424="","",'③入力シート'!R424)</f>
        <v/>
      </c>
      <c r="O448" s="122"/>
      <c r="P448" s="124"/>
      <c r="Q448" s="120" t="str">
        <f>IF('③入力シート'!I424="","",'③入力シート'!S424)</f>
        <v/>
      </c>
      <c r="R448" s="122"/>
      <c r="S448" s="124"/>
      <c r="T448" s="91" t="str">
        <f>IF('③入力シート'!J424="","",'③入力シート'!J424)</f>
        <v/>
      </c>
      <c r="U448" s="101"/>
      <c r="V448" s="101"/>
      <c r="W448" s="105"/>
      <c r="X448" s="135" t="str">
        <f>IF('③入力シート'!K424="","",'③入力シート'!K424)</f>
        <v/>
      </c>
      <c r="Y448" s="137"/>
      <c r="Z448" s="137"/>
      <c r="AA448" s="137"/>
      <c r="AB448" s="139"/>
      <c r="AC448" s="91" t="str">
        <f>IF('③入力シート'!L424="","",'③入力シート'!L424)</f>
        <v/>
      </c>
      <c r="AD448" s="101"/>
      <c r="AE448" s="105"/>
    </row>
    <row r="449" spans="1:31" ht="21" customHeight="1">
      <c r="A449" s="91" t="str">
        <f>IF('③入力シート'!A425="","",'③入力シート'!A425)</f>
        <v/>
      </c>
      <c r="B449" s="101"/>
      <c r="C449" s="105"/>
      <c r="D449" s="106" t="str">
        <f>IF('③入力シート'!B425="","",'③入力シート'!B425)</f>
        <v/>
      </c>
      <c r="E449" s="108"/>
      <c r="F449" s="108"/>
      <c r="G449" s="112"/>
      <c r="H449" s="91" t="str">
        <f>IF('③入力シート'!C425="","",'③入力シート'!C425)</f>
        <v/>
      </c>
      <c r="I449" s="105"/>
      <c r="J449" s="91" t="str">
        <f>IF('③入力シート'!F425="","",'③入力シート'!Q425)</f>
        <v/>
      </c>
      <c r="K449" s="101"/>
      <c r="L449" s="101"/>
      <c r="M449" s="105"/>
      <c r="N449" s="120" t="str">
        <f>IF('③入力シート'!H425="","",'③入力シート'!R425)</f>
        <v/>
      </c>
      <c r="O449" s="122"/>
      <c r="P449" s="124"/>
      <c r="Q449" s="120" t="str">
        <f>IF('③入力シート'!I425="","",'③入力シート'!S425)</f>
        <v/>
      </c>
      <c r="R449" s="122"/>
      <c r="S449" s="124"/>
      <c r="T449" s="91" t="str">
        <f>IF('③入力シート'!J425="","",'③入力シート'!J425)</f>
        <v/>
      </c>
      <c r="U449" s="101"/>
      <c r="V449" s="101"/>
      <c r="W449" s="105"/>
      <c r="X449" s="135" t="str">
        <f>IF('③入力シート'!K425="","",'③入力シート'!K425)</f>
        <v/>
      </c>
      <c r="Y449" s="137"/>
      <c r="Z449" s="137"/>
      <c r="AA449" s="137"/>
      <c r="AB449" s="139"/>
      <c r="AC449" s="91" t="str">
        <f>IF('③入力シート'!L425="","",'③入力シート'!L425)</f>
        <v/>
      </c>
      <c r="AD449" s="101"/>
      <c r="AE449" s="105"/>
    </row>
    <row r="450" spans="1:31" ht="21" customHeight="1">
      <c r="A450" s="91" t="str">
        <f>IF('③入力シート'!A426="","",'③入力シート'!A426)</f>
        <v/>
      </c>
      <c r="B450" s="101"/>
      <c r="C450" s="105"/>
      <c r="D450" s="106" t="str">
        <f>IF('③入力シート'!B426="","",'③入力シート'!B426)</f>
        <v/>
      </c>
      <c r="E450" s="108"/>
      <c r="F450" s="108"/>
      <c r="G450" s="112"/>
      <c r="H450" s="91" t="str">
        <f>IF('③入力シート'!C426="","",'③入力シート'!C426)</f>
        <v/>
      </c>
      <c r="I450" s="105"/>
      <c r="J450" s="91" t="str">
        <f>IF('③入力シート'!F426="","",'③入力シート'!Q426)</f>
        <v/>
      </c>
      <c r="K450" s="101"/>
      <c r="L450" s="101"/>
      <c r="M450" s="105"/>
      <c r="N450" s="120" t="str">
        <f>IF('③入力シート'!H426="","",'③入力シート'!R426)</f>
        <v/>
      </c>
      <c r="O450" s="122"/>
      <c r="P450" s="124"/>
      <c r="Q450" s="120" t="str">
        <f>IF('③入力シート'!I426="","",'③入力シート'!S426)</f>
        <v/>
      </c>
      <c r="R450" s="122"/>
      <c r="S450" s="124"/>
      <c r="T450" s="91" t="str">
        <f>IF('③入力シート'!J426="","",'③入力シート'!J426)</f>
        <v/>
      </c>
      <c r="U450" s="101"/>
      <c r="V450" s="101"/>
      <c r="W450" s="105"/>
      <c r="X450" s="135" t="str">
        <f>IF('③入力シート'!K426="","",'③入力シート'!K426)</f>
        <v/>
      </c>
      <c r="Y450" s="137"/>
      <c r="Z450" s="137"/>
      <c r="AA450" s="137"/>
      <c r="AB450" s="139"/>
      <c r="AC450" s="91" t="str">
        <f>IF('③入力シート'!L426="","",'③入力シート'!L426)</f>
        <v/>
      </c>
      <c r="AD450" s="101"/>
      <c r="AE450" s="105"/>
    </row>
    <row r="451" spans="1:31" ht="21" customHeight="1">
      <c r="A451" s="91" t="str">
        <f>IF('③入力シート'!A427="","",'③入力シート'!A427)</f>
        <v/>
      </c>
      <c r="B451" s="101"/>
      <c r="C451" s="105"/>
      <c r="D451" s="106" t="str">
        <f>IF('③入力シート'!B427="","",'③入力シート'!B427)</f>
        <v/>
      </c>
      <c r="E451" s="108"/>
      <c r="F451" s="108"/>
      <c r="G451" s="112"/>
      <c r="H451" s="91" t="str">
        <f>IF('③入力シート'!C427="","",'③入力シート'!C427)</f>
        <v/>
      </c>
      <c r="I451" s="105"/>
      <c r="J451" s="91" t="str">
        <f>IF('③入力シート'!F427="","",'③入力シート'!Q427)</f>
        <v/>
      </c>
      <c r="K451" s="101"/>
      <c r="L451" s="101"/>
      <c r="M451" s="105"/>
      <c r="N451" s="120" t="str">
        <f>IF('③入力シート'!H427="","",'③入力シート'!R427)</f>
        <v/>
      </c>
      <c r="O451" s="122"/>
      <c r="P451" s="124"/>
      <c r="Q451" s="120" t="str">
        <f>IF('③入力シート'!I427="","",'③入力シート'!S427)</f>
        <v/>
      </c>
      <c r="R451" s="122"/>
      <c r="S451" s="124"/>
      <c r="T451" s="91" t="str">
        <f>IF('③入力シート'!J427="","",'③入力シート'!J427)</f>
        <v/>
      </c>
      <c r="U451" s="101"/>
      <c r="V451" s="101"/>
      <c r="W451" s="105"/>
      <c r="X451" s="135" t="str">
        <f>IF('③入力シート'!K427="","",'③入力シート'!K427)</f>
        <v/>
      </c>
      <c r="Y451" s="137"/>
      <c r="Z451" s="137"/>
      <c r="AA451" s="137"/>
      <c r="AB451" s="139"/>
      <c r="AC451" s="91" t="str">
        <f>IF('③入力シート'!L427="","",'③入力シート'!L427)</f>
        <v/>
      </c>
      <c r="AD451" s="101"/>
      <c r="AE451" s="105"/>
    </row>
    <row r="452" spans="1:31" ht="21" customHeight="1">
      <c r="A452" s="91" t="str">
        <f>IF('③入力シート'!A428="","",'③入力シート'!A428)</f>
        <v/>
      </c>
      <c r="B452" s="101"/>
      <c r="C452" s="105"/>
      <c r="D452" s="106" t="str">
        <f>IF('③入力シート'!B428="","",'③入力シート'!B428)</f>
        <v/>
      </c>
      <c r="E452" s="108"/>
      <c r="F452" s="108"/>
      <c r="G452" s="112"/>
      <c r="H452" s="91" t="str">
        <f>IF('③入力シート'!C428="","",'③入力シート'!C428)</f>
        <v/>
      </c>
      <c r="I452" s="105"/>
      <c r="J452" s="91" t="str">
        <f>IF('③入力シート'!F428="","",'③入力シート'!Q428)</f>
        <v/>
      </c>
      <c r="K452" s="101"/>
      <c r="L452" s="101"/>
      <c r="M452" s="105"/>
      <c r="N452" s="120" t="str">
        <f>IF('③入力シート'!H428="","",'③入力シート'!R428)</f>
        <v/>
      </c>
      <c r="O452" s="122"/>
      <c r="P452" s="124"/>
      <c r="Q452" s="120" t="str">
        <f>IF('③入力シート'!I428="","",'③入力シート'!S428)</f>
        <v/>
      </c>
      <c r="R452" s="122"/>
      <c r="S452" s="124"/>
      <c r="T452" s="91" t="str">
        <f>IF('③入力シート'!J428="","",'③入力シート'!J428)</f>
        <v/>
      </c>
      <c r="U452" s="101"/>
      <c r="V452" s="101"/>
      <c r="W452" s="105"/>
      <c r="X452" s="135" t="str">
        <f>IF('③入力シート'!K428="","",'③入力シート'!K428)</f>
        <v/>
      </c>
      <c r="Y452" s="137"/>
      <c r="Z452" s="137"/>
      <c r="AA452" s="137"/>
      <c r="AB452" s="139"/>
      <c r="AC452" s="91" t="str">
        <f>IF('③入力シート'!L428="","",'③入力シート'!L428)</f>
        <v/>
      </c>
      <c r="AD452" s="101"/>
      <c r="AE452" s="105"/>
    </row>
    <row r="453" spans="1:31" ht="21" customHeight="1">
      <c r="A453" s="91" t="str">
        <f>IF('③入力シート'!A429="","",'③入力シート'!A429)</f>
        <v/>
      </c>
      <c r="B453" s="101"/>
      <c r="C453" s="105"/>
      <c r="D453" s="106" t="str">
        <f>IF('③入力シート'!B429="","",'③入力シート'!B429)</f>
        <v/>
      </c>
      <c r="E453" s="108"/>
      <c r="F453" s="108"/>
      <c r="G453" s="112"/>
      <c r="H453" s="91" t="str">
        <f>IF('③入力シート'!C429="","",'③入力シート'!C429)</f>
        <v/>
      </c>
      <c r="I453" s="105"/>
      <c r="J453" s="91" t="str">
        <f>IF('③入力シート'!F429="","",'③入力シート'!Q429)</f>
        <v/>
      </c>
      <c r="K453" s="101"/>
      <c r="L453" s="101"/>
      <c r="M453" s="105"/>
      <c r="N453" s="120" t="str">
        <f>IF('③入力シート'!H429="","",'③入力シート'!R429)</f>
        <v/>
      </c>
      <c r="O453" s="122"/>
      <c r="P453" s="124"/>
      <c r="Q453" s="120" t="str">
        <f>IF('③入力シート'!I429="","",'③入力シート'!S429)</f>
        <v/>
      </c>
      <c r="R453" s="122"/>
      <c r="S453" s="124"/>
      <c r="T453" s="91" t="str">
        <f>IF('③入力シート'!J429="","",'③入力シート'!J429)</f>
        <v/>
      </c>
      <c r="U453" s="101"/>
      <c r="V453" s="101"/>
      <c r="W453" s="105"/>
      <c r="X453" s="135" t="str">
        <f>IF('③入力シート'!K429="","",'③入力シート'!K429)</f>
        <v/>
      </c>
      <c r="Y453" s="137"/>
      <c r="Z453" s="137"/>
      <c r="AA453" s="137"/>
      <c r="AB453" s="139"/>
      <c r="AC453" s="91" t="str">
        <f>IF('③入力シート'!L429="","",'③入力シート'!L429)</f>
        <v/>
      </c>
      <c r="AD453" s="101"/>
      <c r="AE453" s="105"/>
    </row>
    <row r="454" spans="1:31" ht="21" customHeight="1">
      <c r="A454" s="91" t="str">
        <f>IF('③入力シート'!A430="","",'③入力シート'!A430)</f>
        <v/>
      </c>
      <c r="B454" s="101"/>
      <c r="C454" s="105"/>
      <c r="D454" s="106" t="str">
        <f>IF('③入力シート'!B430="","",'③入力シート'!B430)</f>
        <v/>
      </c>
      <c r="E454" s="108"/>
      <c r="F454" s="108"/>
      <c r="G454" s="112"/>
      <c r="H454" s="91" t="str">
        <f>IF('③入力シート'!C430="","",'③入力シート'!C430)</f>
        <v/>
      </c>
      <c r="I454" s="105"/>
      <c r="J454" s="91" t="str">
        <f>IF('③入力シート'!F430="","",'③入力シート'!Q430)</f>
        <v/>
      </c>
      <c r="K454" s="101"/>
      <c r="L454" s="101"/>
      <c r="M454" s="105"/>
      <c r="N454" s="120" t="str">
        <f>IF('③入力シート'!H430="","",'③入力シート'!R430)</f>
        <v/>
      </c>
      <c r="O454" s="122"/>
      <c r="P454" s="124"/>
      <c r="Q454" s="120" t="str">
        <f>IF('③入力シート'!I430="","",'③入力シート'!S430)</f>
        <v/>
      </c>
      <c r="R454" s="122"/>
      <c r="S454" s="124"/>
      <c r="T454" s="91" t="str">
        <f>IF('③入力シート'!J430="","",'③入力シート'!J430)</f>
        <v/>
      </c>
      <c r="U454" s="101"/>
      <c r="V454" s="101"/>
      <c r="W454" s="105"/>
      <c r="X454" s="135" t="str">
        <f>IF('③入力シート'!K430="","",'③入力シート'!K430)</f>
        <v/>
      </c>
      <c r="Y454" s="137"/>
      <c r="Z454" s="137"/>
      <c r="AA454" s="137"/>
      <c r="AB454" s="139"/>
      <c r="AC454" s="91" t="str">
        <f>IF('③入力シート'!L430="","",'③入力シート'!L430)</f>
        <v/>
      </c>
      <c r="AD454" s="101"/>
      <c r="AE454" s="105"/>
    </row>
    <row r="455" spans="1:31" ht="21" customHeight="1">
      <c r="A455" s="91" t="str">
        <f>IF('③入力シート'!A431="","",'③入力シート'!A431)</f>
        <v/>
      </c>
      <c r="B455" s="101"/>
      <c r="C455" s="105"/>
      <c r="D455" s="106" t="str">
        <f>IF('③入力シート'!B431="","",'③入力シート'!B431)</f>
        <v/>
      </c>
      <c r="E455" s="108"/>
      <c r="F455" s="108"/>
      <c r="G455" s="112"/>
      <c r="H455" s="91" t="str">
        <f>IF('③入力シート'!C431="","",'③入力シート'!C431)</f>
        <v/>
      </c>
      <c r="I455" s="105"/>
      <c r="J455" s="91" t="str">
        <f>IF('③入力シート'!F431="","",'③入力シート'!Q431)</f>
        <v/>
      </c>
      <c r="K455" s="101"/>
      <c r="L455" s="101"/>
      <c r="M455" s="105"/>
      <c r="N455" s="120" t="str">
        <f>IF('③入力シート'!H431="","",'③入力シート'!R431)</f>
        <v/>
      </c>
      <c r="O455" s="122"/>
      <c r="P455" s="124"/>
      <c r="Q455" s="120" t="str">
        <f>IF('③入力シート'!I431="","",'③入力シート'!S431)</f>
        <v/>
      </c>
      <c r="R455" s="122"/>
      <c r="S455" s="124"/>
      <c r="T455" s="91" t="str">
        <f>IF('③入力シート'!J431="","",'③入力シート'!J431)</f>
        <v/>
      </c>
      <c r="U455" s="101"/>
      <c r="V455" s="101"/>
      <c r="W455" s="105"/>
      <c r="X455" s="135" t="str">
        <f>IF('③入力シート'!K431="","",'③入力シート'!K431)</f>
        <v/>
      </c>
      <c r="Y455" s="137"/>
      <c r="Z455" s="137"/>
      <c r="AA455" s="137"/>
      <c r="AB455" s="139"/>
      <c r="AC455" s="91" t="str">
        <f>IF('③入力シート'!L431="","",'③入力シート'!L431)</f>
        <v/>
      </c>
      <c r="AD455" s="101"/>
      <c r="AE455" s="105"/>
    </row>
    <row r="456" spans="1:31" ht="21" customHeight="1">
      <c r="A456" s="91" t="str">
        <f>IF('③入力シート'!A432="","",'③入力シート'!A432)</f>
        <v/>
      </c>
      <c r="B456" s="101"/>
      <c r="C456" s="105"/>
      <c r="D456" s="106" t="str">
        <f>IF('③入力シート'!B432="","",'③入力シート'!B432)</f>
        <v/>
      </c>
      <c r="E456" s="108"/>
      <c r="F456" s="108"/>
      <c r="G456" s="112"/>
      <c r="H456" s="91" t="str">
        <f>IF('③入力シート'!C432="","",'③入力シート'!C432)</f>
        <v/>
      </c>
      <c r="I456" s="105"/>
      <c r="J456" s="91" t="str">
        <f>IF('③入力シート'!F432="","",'③入力シート'!Q432)</f>
        <v/>
      </c>
      <c r="K456" s="101"/>
      <c r="L456" s="101"/>
      <c r="M456" s="105"/>
      <c r="N456" s="120" t="str">
        <f>IF('③入力シート'!H432="","",'③入力シート'!R432)</f>
        <v/>
      </c>
      <c r="O456" s="122"/>
      <c r="P456" s="124"/>
      <c r="Q456" s="120" t="str">
        <f>IF('③入力シート'!I432="","",'③入力シート'!S432)</f>
        <v/>
      </c>
      <c r="R456" s="122"/>
      <c r="S456" s="124"/>
      <c r="T456" s="91" t="str">
        <f>IF('③入力シート'!J432="","",'③入力シート'!J432)</f>
        <v/>
      </c>
      <c r="U456" s="101"/>
      <c r="V456" s="101"/>
      <c r="W456" s="105"/>
      <c r="X456" s="135" t="str">
        <f>IF('③入力シート'!K432="","",'③入力シート'!K432)</f>
        <v/>
      </c>
      <c r="Y456" s="137"/>
      <c r="Z456" s="137"/>
      <c r="AA456" s="137"/>
      <c r="AB456" s="139"/>
      <c r="AC456" s="91" t="str">
        <f>IF('③入力シート'!L432="","",'③入力シート'!L432)</f>
        <v/>
      </c>
      <c r="AD456" s="101"/>
      <c r="AE456" s="105"/>
    </row>
    <row r="457" spans="1:31" ht="21" customHeight="1">
      <c r="A457" s="91" t="str">
        <f>IF('③入力シート'!A433="","",'③入力シート'!A433)</f>
        <v/>
      </c>
      <c r="B457" s="101"/>
      <c r="C457" s="105"/>
      <c r="D457" s="106" t="str">
        <f>IF('③入力シート'!B433="","",'③入力シート'!B433)</f>
        <v/>
      </c>
      <c r="E457" s="108"/>
      <c r="F457" s="108"/>
      <c r="G457" s="112"/>
      <c r="H457" s="91" t="str">
        <f>IF('③入力シート'!C433="","",'③入力シート'!C433)</f>
        <v/>
      </c>
      <c r="I457" s="105"/>
      <c r="J457" s="91" t="str">
        <f>IF('③入力シート'!F433="","",'③入力シート'!Q433)</f>
        <v/>
      </c>
      <c r="K457" s="101"/>
      <c r="L457" s="101"/>
      <c r="M457" s="105"/>
      <c r="N457" s="120" t="str">
        <f>IF('③入力シート'!H433="","",'③入力シート'!R433)</f>
        <v/>
      </c>
      <c r="O457" s="122"/>
      <c r="P457" s="124"/>
      <c r="Q457" s="120" t="str">
        <f>IF('③入力シート'!I433="","",'③入力シート'!S433)</f>
        <v/>
      </c>
      <c r="R457" s="122"/>
      <c r="S457" s="124"/>
      <c r="T457" s="91" t="str">
        <f>IF('③入力シート'!J433="","",'③入力シート'!J433)</f>
        <v/>
      </c>
      <c r="U457" s="101"/>
      <c r="V457" s="101"/>
      <c r="W457" s="105"/>
      <c r="X457" s="135" t="str">
        <f>IF('③入力シート'!K433="","",'③入力シート'!K433)</f>
        <v/>
      </c>
      <c r="Y457" s="137"/>
      <c r="Z457" s="137"/>
      <c r="AA457" s="137"/>
      <c r="AB457" s="139"/>
      <c r="AC457" s="91" t="str">
        <f>IF('③入力シート'!L433="","",'③入力シート'!L433)</f>
        <v/>
      </c>
      <c r="AD457" s="101"/>
      <c r="AE457" s="105"/>
    </row>
    <row r="458" spans="1:31" ht="21" customHeight="1">
      <c r="A458" s="91" t="str">
        <f>IF('③入力シート'!A434="","",'③入力シート'!A434)</f>
        <v/>
      </c>
      <c r="B458" s="101"/>
      <c r="C458" s="105"/>
      <c r="D458" s="106" t="str">
        <f>IF('③入力シート'!B434="","",'③入力シート'!B434)</f>
        <v/>
      </c>
      <c r="E458" s="108"/>
      <c r="F458" s="108"/>
      <c r="G458" s="112"/>
      <c r="H458" s="91" t="str">
        <f>IF('③入力シート'!C434="","",'③入力シート'!C434)</f>
        <v/>
      </c>
      <c r="I458" s="105"/>
      <c r="J458" s="91" t="str">
        <f>IF('③入力シート'!F434="","",'③入力シート'!Q434)</f>
        <v/>
      </c>
      <c r="K458" s="101"/>
      <c r="L458" s="101"/>
      <c r="M458" s="105"/>
      <c r="N458" s="120" t="str">
        <f>IF('③入力シート'!H434="","",'③入力シート'!R434)</f>
        <v/>
      </c>
      <c r="O458" s="122"/>
      <c r="P458" s="124"/>
      <c r="Q458" s="120" t="str">
        <f>IF('③入力シート'!I434="","",'③入力シート'!S434)</f>
        <v/>
      </c>
      <c r="R458" s="122"/>
      <c r="S458" s="124"/>
      <c r="T458" s="91" t="str">
        <f>IF('③入力シート'!J434="","",'③入力シート'!J434)</f>
        <v/>
      </c>
      <c r="U458" s="101"/>
      <c r="V458" s="101"/>
      <c r="W458" s="105"/>
      <c r="X458" s="135" t="str">
        <f>IF('③入力シート'!K434="","",'③入力シート'!K434)</f>
        <v/>
      </c>
      <c r="Y458" s="137"/>
      <c r="Z458" s="137"/>
      <c r="AA458" s="137"/>
      <c r="AB458" s="139"/>
      <c r="AC458" s="91" t="str">
        <f>IF('③入力シート'!L434="","",'③入力シート'!L434)</f>
        <v/>
      </c>
      <c r="AD458" s="101"/>
      <c r="AE458" s="105"/>
    </row>
    <row r="459" spans="1:31" ht="21" customHeight="1">
      <c r="A459" s="91" t="str">
        <f>IF('③入力シート'!A435="","",'③入力シート'!A435)</f>
        <v/>
      </c>
      <c r="B459" s="101"/>
      <c r="C459" s="105"/>
      <c r="D459" s="106" t="str">
        <f>IF('③入力シート'!B435="","",'③入力シート'!B435)</f>
        <v/>
      </c>
      <c r="E459" s="108"/>
      <c r="F459" s="108"/>
      <c r="G459" s="112"/>
      <c r="H459" s="91" t="str">
        <f>IF('③入力シート'!C435="","",'③入力シート'!C435)</f>
        <v/>
      </c>
      <c r="I459" s="105"/>
      <c r="J459" s="91" t="str">
        <f>IF('③入力シート'!F435="","",'③入力シート'!Q435)</f>
        <v/>
      </c>
      <c r="K459" s="101"/>
      <c r="L459" s="101"/>
      <c r="M459" s="105"/>
      <c r="N459" s="120" t="str">
        <f>IF('③入力シート'!H435="","",'③入力シート'!R435)</f>
        <v/>
      </c>
      <c r="O459" s="122"/>
      <c r="P459" s="124"/>
      <c r="Q459" s="120" t="str">
        <f>IF('③入力シート'!I435="","",'③入力シート'!S435)</f>
        <v/>
      </c>
      <c r="R459" s="122"/>
      <c r="S459" s="124"/>
      <c r="T459" s="91" t="str">
        <f>IF('③入力シート'!J435="","",'③入力シート'!J435)</f>
        <v/>
      </c>
      <c r="U459" s="101"/>
      <c r="V459" s="101"/>
      <c r="W459" s="105"/>
      <c r="X459" s="135" t="str">
        <f>IF('③入力シート'!K435="","",'③入力シート'!K435)</f>
        <v/>
      </c>
      <c r="Y459" s="137"/>
      <c r="Z459" s="137"/>
      <c r="AA459" s="137"/>
      <c r="AB459" s="139"/>
      <c r="AC459" s="91" t="str">
        <f>IF('③入力シート'!L435="","",'③入力シート'!L435)</f>
        <v/>
      </c>
      <c r="AD459" s="101"/>
      <c r="AE459" s="105"/>
    </row>
    <row r="460" spans="1:31" ht="21" customHeight="1">
      <c r="A460" s="91" t="str">
        <f>IF('③入力シート'!A436="","",'③入力シート'!A436)</f>
        <v/>
      </c>
      <c r="B460" s="101"/>
      <c r="C460" s="105"/>
      <c r="D460" s="106" t="str">
        <f>IF('③入力シート'!B436="","",'③入力シート'!B436)</f>
        <v/>
      </c>
      <c r="E460" s="108"/>
      <c r="F460" s="108"/>
      <c r="G460" s="112"/>
      <c r="H460" s="91" t="str">
        <f>IF('③入力シート'!C436="","",'③入力シート'!C436)</f>
        <v/>
      </c>
      <c r="I460" s="105"/>
      <c r="J460" s="91" t="str">
        <f>IF('③入力シート'!F436="","",'③入力シート'!Q436)</f>
        <v/>
      </c>
      <c r="K460" s="101"/>
      <c r="L460" s="101"/>
      <c r="M460" s="105"/>
      <c r="N460" s="120" t="str">
        <f>IF('③入力シート'!H436="","",'③入力シート'!R436)</f>
        <v/>
      </c>
      <c r="O460" s="122"/>
      <c r="P460" s="124"/>
      <c r="Q460" s="120" t="str">
        <f>IF('③入力シート'!I436="","",'③入力シート'!S436)</f>
        <v/>
      </c>
      <c r="R460" s="122"/>
      <c r="S460" s="124"/>
      <c r="T460" s="91" t="str">
        <f>IF('③入力シート'!J436="","",'③入力シート'!J436)</f>
        <v/>
      </c>
      <c r="U460" s="101"/>
      <c r="V460" s="101"/>
      <c r="W460" s="105"/>
      <c r="X460" s="135" t="str">
        <f>IF('③入力シート'!K436="","",'③入力シート'!K436)</f>
        <v/>
      </c>
      <c r="Y460" s="137"/>
      <c r="Z460" s="137"/>
      <c r="AA460" s="137"/>
      <c r="AB460" s="139"/>
      <c r="AC460" s="91" t="str">
        <f>IF('③入力シート'!L436="","",'③入力シート'!L436)</f>
        <v/>
      </c>
      <c r="AD460" s="101"/>
      <c r="AE460" s="105"/>
    </row>
    <row r="461" spans="1:31" ht="21" customHeight="1">
      <c r="A461" s="91" t="str">
        <f>IF('③入力シート'!A437="","",'③入力シート'!A437)</f>
        <v/>
      </c>
      <c r="B461" s="101"/>
      <c r="C461" s="105"/>
      <c r="D461" s="106" t="str">
        <f>IF('③入力シート'!B437="","",'③入力シート'!B437)</f>
        <v/>
      </c>
      <c r="E461" s="108"/>
      <c r="F461" s="108"/>
      <c r="G461" s="112"/>
      <c r="H461" s="91" t="str">
        <f>IF('③入力シート'!C437="","",'③入力シート'!C437)</f>
        <v/>
      </c>
      <c r="I461" s="105"/>
      <c r="J461" s="91" t="str">
        <f>IF('③入力シート'!F437="","",'③入力シート'!Q437)</f>
        <v/>
      </c>
      <c r="K461" s="101"/>
      <c r="L461" s="101"/>
      <c r="M461" s="105"/>
      <c r="N461" s="120" t="str">
        <f>IF('③入力シート'!H437="","",'③入力シート'!R437)</f>
        <v/>
      </c>
      <c r="O461" s="122"/>
      <c r="P461" s="124"/>
      <c r="Q461" s="120" t="str">
        <f>IF('③入力シート'!I437="","",'③入力シート'!S437)</f>
        <v/>
      </c>
      <c r="R461" s="122"/>
      <c r="S461" s="124"/>
      <c r="T461" s="91" t="str">
        <f>IF('③入力シート'!J437="","",'③入力シート'!J437)</f>
        <v/>
      </c>
      <c r="U461" s="101"/>
      <c r="V461" s="101"/>
      <c r="W461" s="105"/>
      <c r="X461" s="135" t="str">
        <f>IF('③入力シート'!K437="","",'③入力シート'!K437)</f>
        <v/>
      </c>
      <c r="Y461" s="137"/>
      <c r="Z461" s="137"/>
      <c r="AA461" s="137"/>
      <c r="AB461" s="139"/>
      <c r="AC461" s="91" t="str">
        <f>IF('③入力シート'!L437="","",'③入力シート'!L437)</f>
        <v/>
      </c>
      <c r="AD461" s="101"/>
      <c r="AE461" s="105"/>
    </row>
    <row r="462" spans="1:31" ht="21" customHeight="1">
      <c r="A462" s="91" t="str">
        <f>IF('③入力シート'!A438="","",'③入力シート'!A438)</f>
        <v/>
      </c>
      <c r="B462" s="101"/>
      <c r="C462" s="105"/>
      <c r="D462" s="106" t="str">
        <f>IF('③入力シート'!B438="","",'③入力シート'!B438)</f>
        <v/>
      </c>
      <c r="E462" s="108"/>
      <c r="F462" s="108"/>
      <c r="G462" s="112"/>
      <c r="H462" s="91" t="str">
        <f>IF('③入力シート'!C438="","",'③入力シート'!C438)</f>
        <v/>
      </c>
      <c r="I462" s="105"/>
      <c r="J462" s="91" t="str">
        <f>IF('③入力シート'!F438="","",'③入力シート'!Q438)</f>
        <v/>
      </c>
      <c r="K462" s="101"/>
      <c r="L462" s="101"/>
      <c r="M462" s="105"/>
      <c r="N462" s="120" t="str">
        <f>IF('③入力シート'!H438="","",'③入力シート'!R438)</f>
        <v/>
      </c>
      <c r="O462" s="122"/>
      <c r="P462" s="124"/>
      <c r="Q462" s="120" t="str">
        <f>IF('③入力シート'!I438="","",'③入力シート'!S438)</f>
        <v/>
      </c>
      <c r="R462" s="122"/>
      <c r="S462" s="124"/>
      <c r="T462" s="91" t="str">
        <f>IF('③入力シート'!J438="","",'③入力シート'!J438)</f>
        <v/>
      </c>
      <c r="U462" s="101"/>
      <c r="V462" s="101"/>
      <c r="W462" s="105"/>
      <c r="X462" s="135" t="str">
        <f>IF('③入力シート'!K438="","",'③入力シート'!K438)</f>
        <v/>
      </c>
      <c r="Y462" s="137"/>
      <c r="Z462" s="137"/>
      <c r="AA462" s="137"/>
      <c r="AB462" s="139"/>
      <c r="AC462" s="91" t="str">
        <f>IF('③入力シート'!L438="","",'③入力シート'!L438)</f>
        <v/>
      </c>
      <c r="AD462" s="101"/>
      <c r="AE462" s="105"/>
    </row>
    <row r="463" spans="1:31" ht="21" customHeight="1">
      <c r="A463" s="91" t="str">
        <f>IF('③入力シート'!A439="","",'③入力シート'!A439)</f>
        <v/>
      </c>
      <c r="B463" s="101"/>
      <c r="C463" s="105"/>
      <c r="D463" s="106" t="str">
        <f>IF('③入力シート'!B439="","",'③入力シート'!B439)</f>
        <v/>
      </c>
      <c r="E463" s="108"/>
      <c r="F463" s="108"/>
      <c r="G463" s="112"/>
      <c r="H463" s="91" t="str">
        <f>IF('③入力シート'!C439="","",'③入力シート'!C439)</f>
        <v/>
      </c>
      <c r="I463" s="105"/>
      <c r="J463" s="91" t="str">
        <f>IF('③入力シート'!F439="","",'③入力シート'!Q439)</f>
        <v/>
      </c>
      <c r="K463" s="101"/>
      <c r="L463" s="101"/>
      <c r="M463" s="105"/>
      <c r="N463" s="120" t="str">
        <f>IF('③入力シート'!H439="","",'③入力シート'!R439)</f>
        <v/>
      </c>
      <c r="O463" s="122"/>
      <c r="P463" s="124"/>
      <c r="Q463" s="120" t="str">
        <f>IF('③入力シート'!I439="","",'③入力シート'!S439)</f>
        <v/>
      </c>
      <c r="R463" s="122"/>
      <c r="S463" s="124"/>
      <c r="T463" s="91" t="str">
        <f>IF('③入力シート'!J439="","",'③入力シート'!J439)</f>
        <v/>
      </c>
      <c r="U463" s="101"/>
      <c r="V463" s="101"/>
      <c r="W463" s="105"/>
      <c r="X463" s="135" t="str">
        <f>IF('③入力シート'!K439="","",'③入力シート'!K439)</f>
        <v/>
      </c>
      <c r="Y463" s="137"/>
      <c r="Z463" s="137"/>
      <c r="AA463" s="137"/>
      <c r="AB463" s="139"/>
      <c r="AC463" s="91" t="str">
        <f>IF('③入力シート'!L439="","",'③入力シート'!L439)</f>
        <v/>
      </c>
      <c r="AD463" s="101"/>
      <c r="AE463" s="105"/>
    </row>
    <row r="464" spans="1:31" ht="21" customHeight="1">
      <c r="A464" s="91" t="str">
        <f>IF('③入力シート'!A440="","",'③入力シート'!A440)</f>
        <v/>
      </c>
      <c r="B464" s="101"/>
      <c r="C464" s="105"/>
      <c r="D464" s="106" t="str">
        <f>IF('③入力シート'!B440="","",'③入力シート'!B440)</f>
        <v/>
      </c>
      <c r="E464" s="108"/>
      <c r="F464" s="108"/>
      <c r="G464" s="112"/>
      <c r="H464" s="91" t="str">
        <f>IF('③入力シート'!C440="","",'③入力シート'!C440)</f>
        <v/>
      </c>
      <c r="I464" s="105"/>
      <c r="J464" s="91" t="str">
        <f>IF('③入力シート'!F440="","",'③入力シート'!Q440)</f>
        <v/>
      </c>
      <c r="K464" s="101"/>
      <c r="L464" s="101"/>
      <c r="M464" s="105"/>
      <c r="N464" s="120" t="str">
        <f>IF('③入力シート'!H440="","",'③入力シート'!R440)</f>
        <v/>
      </c>
      <c r="O464" s="122"/>
      <c r="P464" s="124"/>
      <c r="Q464" s="120" t="str">
        <f>IF('③入力シート'!I440="","",'③入力シート'!S440)</f>
        <v/>
      </c>
      <c r="R464" s="122"/>
      <c r="S464" s="124"/>
      <c r="T464" s="91" t="str">
        <f>IF('③入力シート'!J440="","",'③入力シート'!J440)</f>
        <v/>
      </c>
      <c r="U464" s="101"/>
      <c r="V464" s="101"/>
      <c r="W464" s="105"/>
      <c r="X464" s="135" t="str">
        <f>IF('③入力シート'!K440="","",'③入力シート'!K440)</f>
        <v/>
      </c>
      <c r="Y464" s="137"/>
      <c r="Z464" s="137"/>
      <c r="AA464" s="137"/>
      <c r="AB464" s="139"/>
      <c r="AC464" s="91" t="str">
        <f>IF('③入力シート'!L440="","",'③入力シート'!L440)</f>
        <v/>
      </c>
      <c r="AD464" s="101"/>
      <c r="AE464" s="105"/>
    </row>
    <row r="465" spans="1:31" ht="21" customHeight="1">
      <c r="A465" s="91" t="str">
        <f>IF('③入力シート'!A441="","",'③入力シート'!A441)</f>
        <v/>
      </c>
      <c r="B465" s="101"/>
      <c r="C465" s="105"/>
      <c r="D465" s="106" t="str">
        <f>IF('③入力シート'!B441="","",'③入力シート'!B441)</f>
        <v/>
      </c>
      <c r="E465" s="108"/>
      <c r="F465" s="108"/>
      <c r="G465" s="112"/>
      <c r="H465" s="91" t="str">
        <f>IF('③入力シート'!C441="","",'③入力シート'!C441)</f>
        <v/>
      </c>
      <c r="I465" s="105"/>
      <c r="J465" s="91" t="str">
        <f>IF('③入力シート'!F441="","",'③入力シート'!Q441)</f>
        <v/>
      </c>
      <c r="K465" s="101"/>
      <c r="L465" s="101"/>
      <c r="M465" s="105"/>
      <c r="N465" s="120" t="str">
        <f>IF('③入力シート'!H441="","",'③入力シート'!R441)</f>
        <v/>
      </c>
      <c r="O465" s="122"/>
      <c r="P465" s="124"/>
      <c r="Q465" s="120" t="str">
        <f>IF('③入力シート'!I441="","",'③入力シート'!S441)</f>
        <v/>
      </c>
      <c r="R465" s="122"/>
      <c r="S465" s="124"/>
      <c r="T465" s="91" t="str">
        <f>IF('③入力シート'!J441="","",'③入力シート'!J441)</f>
        <v/>
      </c>
      <c r="U465" s="101"/>
      <c r="V465" s="101"/>
      <c r="W465" s="105"/>
      <c r="X465" s="135" t="str">
        <f>IF('③入力シート'!K441="","",'③入力シート'!K441)</f>
        <v/>
      </c>
      <c r="Y465" s="137"/>
      <c r="Z465" s="137"/>
      <c r="AA465" s="137"/>
      <c r="AB465" s="139"/>
      <c r="AC465" s="91" t="str">
        <f>IF('③入力シート'!L441="","",'③入力シート'!L441)</f>
        <v/>
      </c>
      <c r="AD465" s="101"/>
      <c r="AE465" s="105"/>
    </row>
    <row r="466" spans="1:31" ht="21" customHeight="1">
      <c r="A466" s="91" t="str">
        <f>IF('③入力シート'!A442="","",'③入力シート'!A442)</f>
        <v/>
      </c>
      <c r="B466" s="101"/>
      <c r="C466" s="105"/>
      <c r="D466" s="106" t="str">
        <f>IF('③入力シート'!B442="","",'③入力シート'!B442)</f>
        <v/>
      </c>
      <c r="E466" s="108"/>
      <c r="F466" s="108"/>
      <c r="G466" s="112"/>
      <c r="H466" s="91" t="str">
        <f>IF('③入力シート'!C442="","",'③入力シート'!C442)</f>
        <v/>
      </c>
      <c r="I466" s="105"/>
      <c r="J466" s="91" t="str">
        <f>IF('③入力シート'!F442="","",'③入力シート'!Q442)</f>
        <v/>
      </c>
      <c r="K466" s="101"/>
      <c r="L466" s="101"/>
      <c r="M466" s="105"/>
      <c r="N466" s="120" t="str">
        <f>IF('③入力シート'!H442="","",'③入力シート'!R442)</f>
        <v/>
      </c>
      <c r="O466" s="122"/>
      <c r="P466" s="124"/>
      <c r="Q466" s="120" t="str">
        <f>IF('③入力シート'!I442="","",'③入力シート'!S442)</f>
        <v/>
      </c>
      <c r="R466" s="122"/>
      <c r="S466" s="124"/>
      <c r="T466" s="91" t="str">
        <f>IF('③入力シート'!J442="","",'③入力シート'!J442)</f>
        <v/>
      </c>
      <c r="U466" s="101"/>
      <c r="V466" s="101"/>
      <c r="W466" s="105"/>
      <c r="X466" s="135" t="str">
        <f>IF('③入力シート'!K442="","",'③入力シート'!K442)</f>
        <v/>
      </c>
      <c r="Y466" s="137"/>
      <c r="Z466" s="137"/>
      <c r="AA466" s="137"/>
      <c r="AB466" s="139"/>
      <c r="AC466" s="91" t="str">
        <f>IF('③入力シート'!L442="","",'③入力シート'!L442)</f>
        <v/>
      </c>
      <c r="AD466" s="101"/>
      <c r="AE466" s="105"/>
    </row>
    <row r="467" spans="1:31" ht="21" customHeight="1">
      <c r="A467" s="91" t="str">
        <f>IF('③入力シート'!A443="","",'③入力シート'!A443)</f>
        <v/>
      </c>
      <c r="B467" s="101"/>
      <c r="C467" s="105"/>
      <c r="D467" s="106" t="str">
        <f>IF('③入力シート'!B443="","",'③入力シート'!B443)</f>
        <v/>
      </c>
      <c r="E467" s="108"/>
      <c r="F467" s="108"/>
      <c r="G467" s="112"/>
      <c r="H467" s="91" t="str">
        <f>IF('③入力シート'!C443="","",'③入力シート'!C443)</f>
        <v/>
      </c>
      <c r="I467" s="105"/>
      <c r="J467" s="91" t="str">
        <f>IF('③入力シート'!F443="","",'③入力シート'!Q443)</f>
        <v/>
      </c>
      <c r="K467" s="101"/>
      <c r="L467" s="101"/>
      <c r="M467" s="105"/>
      <c r="N467" s="120" t="str">
        <f>IF('③入力シート'!H443="","",'③入力シート'!R443)</f>
        <v/>
      </c>
      <c r="O467" s="122"/>
      <c r="P467" s="124"/>
      <c r="Q467" s="120" t="str">
        <f>IF('③入力シート'!I443="","",'③入力シート'!S443)</f>
        <v/>
      </c>
      <c r="R467" s="122"/>
      <c r="S467" s="124"/>
      <c r="T467" s="91" t="str">
        <f>IF('③入力シート'!J443="","",'③入力シート'!J443)</f>
        <v/>
      </c>
      <c r="U467" s="101"/>
      <c r="V467" s="101"/>
      <c r="W467" s="105"/>
      <c r="X467" s="135" t="str">
        <f>IF('③入力シート'!K443="","",'③入力シート'!K443)</f>
        <v/>
      </c>
      <c r="Y467" s="137"/>
      <c r="Z467" s="137"/>
      <c r="AA467" s="137"/>
      <c r="AB467" s="139"/>
      <c r="AC467" s="91" t="str">
        <f>IF('③入力シート'!L443="","",'③入力シート'!L443)</f>
        <v/>
      </c>
      <c r="AD467" s="101"/>
      <c r="AE467" s="105"/>
    </row>
    <row r="468" spans="1:31" ht="21" customHeight="1">
      <c r="A468" s="91" t="str">
        <f>IF('③入力シート'!A444="","",'③入力シート'!A444)</f>
        <v/>
      </c>
      <c r="B468" s="101"/>
      <c r="C468" s="105"/>
      <c r="D468" s="106" t="str">
        <f>IF('③入力シート'!B444="","",'③入力シート'!B444)</f>
        <v/>
      </c>
      <c r="E468" s="108"/>
      <c r="F468" s="108"/>
      <c r="G468" s="112"/>
      <c r="H468" s="91" t="str">
        <f>IF('③入力シート'!C444="","",'③入力シート'!C444)</f>
        <v/>
      </c>
      <c r="I468" s="105"/>
      <c r="J468" s="91" t="str">
        <f>IF('③入力シート'!F444="","",'③入力シート'!Q444)</f>
        <v/>
      </c>
      <c r="K468" s="101"/>
      <c r="L468" s="101"/>
      <c r="M468" s="105"/>
      <c r="N468" s="120" t="str">
        <f>IF('③入力シート'!H444="","",'③入力シート'!R444)</f>
        <v/>
      </c>
      <c r="O468" s="122"/>
      <c r="P468" s="124"/>
      <c r="Q468" s="120" t="str">
        <f>IF('③入力シート'!I444="","",'③入力シート'!S444)</f>
        <v/>
      </c>
      <c r="R468" s="122"/>
      <c r="S468" s="124"/>
      <c r="T468" s="91" t="str">
        <f>IF('③入力シート'!J444="","",'③入力シート'!J444)</f>
        <v/>
      </c>
      <c r="U468" s="101"/>
      <c r="V468" s="101"/>
      <c r="W468" s="105"/>
      <c r="X468" s="135" t="str">
        <f>IF('③入力シート'!K444="","",'③入力シート'!K444)</f>
        <v/>
      </c>
      <c r="Y468" s="137"/>
      <c r="Z468" s="137"/>
      <c r="AA468" s="137"/>
      <c r="AB468" s="139"/>
      <c r="AC468" s="91" t="str">
        <f>IF('③入力シート'!L444="","",'③入力シート'!L444)</f>
        <v/>
      </c>
      <c r="AD468" s="101"/>
      <c r="AE468" s="105"/>
    </row>
    <row r="469" spans="1:31" ht="21" customHeight="1">
      <c r="A469" s="91" t="str">
        <f>IF('③入力シート'!A445="","",'③入力シート'!A445)</f>
        <v/>
      </c>
      <c r="B469" s="101"/>
      <c r="C469" s="105"/>
      <c r="D469" s="106" t="str">
        <f>IF('③入力シート'!B445="","",'③入力シート'!B445)</f>
        <v/>
      </c>
      <c r="E469" s="108"/>
      <c r="F469" s="108"/>
      <c r="G469" s="112"/>
      <c r="H469" s="91" t="str">
        <f>IF('③入力シート'!C445="","",'③入力シート'!C445)</f>
        <v/>
      </c>
      <c r="I469" s="105"/>
      <c r="J469" s="91" t="str">
        <f>IF('③入力シート'!F445="","",'③入力シート'!Q445)</f>
        <v/>
      </c>
      <c r="K469" s="101"/>
      <c r="L469" s="101"/>
      <c r="M469" s="105"/>
      <c r="N469" s="120" t="str">
        <f>IF('③入力シート'!H445="","",'③入力シート'!R445)</f>
        <v/>
      </c>
      <c r="O469" s="122"/>
      <c r="P469" s="124"/>
      <c r="Q469" s="120" t="str">
        <f>IF('③入力シート'!I445="","",'③入力シート'!S445)</f>
        <v/>
      </c>
      <c r="R469" s="122"/>
      <c r="S469" s="124"/>
      <c r="T469" s="91" t="str">
        <f>IF('③入力シート'!J445="","",'③入力シート'!J445)</f>
        <v/>
      </c>
      <c r="U469" s="101"/>
      <c r="V469" s="101"/>
      <c r="W469" s="105"/>
      <c r="X469" s="135" t="str">
        <f>IF('③入力シート'!K445="","",'③入力シート'!K445)</f>
        <v/>
      </c>
      <c r="Y469" s="137"/>
      <c r="Z469" s="137"/>
      <c r="AA469" s="137"/>
      <c r="AB469" s="139"/>
      <c r="AC469" s="91" t="str">
        <f>IF('③入力シート'!L445="","",'③入力シート'!L445)</f>
        <v/>
      </c>
      <c r="AD469" s="101"/>
      <c r="AE469" s="105"/>
    </row>
    <row r="470" spans="1:31" ht="21" customHeight="1">
      <c r="A470" s="91" t="str">
        <f>IF('③入力シート'!A446="","",'③入力シート'!A446)</f>
        <v/>
      </c>
      <c r="B470" s="101"/>
      <c r="C470" s="105"/>
      <c r="D470" s="106" t="str">
        <f>IF('③入力シート'!B446="","",'③入力シート'!B446)</f>
        <v/>
      </c>
      <c r="E470" s="108"/>
      <c r="F470" s="108"/>
      <c r="G470" s="112"/>
      <c r="H470" s="91" t="str">
        <f>IF('③入力シート'!C446="","",'③入力シート'!C446)</f>
        <v/>
      </c>
      <c r="I470" s="105"/>
      <c r="J470" s="91" t="str">
        <f>IF('③入力シート'!F446="","",'③入力シート'!Q446)</f>
        <v/>
      </c>
      <c r="K470" s="101"/>
      <c r="L470" s="101"/>
      <c r="M470" s="105"/>
      <c r="N470" s="120" t="str">
        <f>IF('③入力シート'!H446="","",'③入力シート'!R446)</f>
        <v/>
      </c>
      <c r="O470" s="122"/>
      <c r="P470" s="124"/>
      <c r="Q470" s="120" t="str">
        <f>IF('③入力シート'!I446="","",'③入力シート'!S446)</f>
        <v/>
      </c>
      <c r="R470" s="122"/>
      <c r="S470" s="124"/>
      <c r="T470" s="91" t="str">
        <f>IF('③入力シート'!J446="","",'③入力シート'!J446)</f>
        <v/>
      </c>
      <c r="U470" s="101"/>
      <c r="V470" s="101"/>
      <c r="W470" s="105"/>
      <c r="X470" s="135" t="str">
        <f>IF('③入力シート'!K446="","",'③入力シート'!K446)</f>
        <v/>
      </c>
      <c r="Y470" s="137"/>
      <c r="Z470" s="137"/>
      <c r="AA470" s="137"/>
      <c r="AB470" s="139"/>
      <c r="AC470" s="91" t="str">
        <f>IF('③入力シート'!L446="","",'③入力シート'!L446)</f>
        <v/>
      </c>
      <c r="AD470" s="101"/>
      <c r="AE470" s="105"/>
    </row>
    <row r="471" spans="1:31" ht="21" customHeight="1">
      <c r="A471" s="91" t="str">
        <f>IF('③入力シート'!A447="","",'③入力シート'!A447)</f>
        <v/>
      </c>
      <c r="B471" s="101"/>
      <c r="C471" s="105"/>
      <c r="D471" s="106" t="str">
        <f>IF('③入力シート'!B447="","",'③入力シート'!B447)</f>
        <v/>
      </c>
      <c r="E471" s="108"/>
      <c r="F471" s="108"/>
      <c r="G471" s="112"/>
      <c r="H471" s="91" t="str">
        <f>IF('③入力シート'!C447="","",'③入力シート'!C447)</f>
        <v/>
      </c>
      <c r="I471" s="105"/>
      <c r="J471" s="91" t="str">
        <f>IF('③入力シート'!F447="","",'③入力シート'!Q447)</f>
        <v/>
      </c>
      <c r="K471" s="101"/>
      <c r="L471" s="101"/>
      <c r="M471" s="105"/>
      <c r="N471" s="120" t="str">
        <f>IF('③入力シート'!H447="","",'③入力シート'!R447)</f>
        <v/>
      </c>
      <c r="O471" s="122"/>
      <c r="P471" s="124"/>
      <c r="Q471" s="120" t="str">
        <f>IF('③入力シート'!I447="","",'③入力シート'!S447)</f>
        <v/>
      </c>
      <c r="R471" s="122"/>
      <c r="S471" s="124"/>
      <c r="T471" s="91" t="str">
        <f>IF('③入力シート'!J447="","",'③入力シート'!J447)</f>
        <v/>
      </c>
      <c r="U471" s="101"/>
      <c r="V471" s="101"/>
      <c r="W471" s="105"/>
      <c r="X471" s="135" t="str">
        <f>IF('③入力シート'!K447="","",'③入力シート'!K447)</f>
        <v/>
      </c>
      <c r="Y471" s="137"/>
      <c r="Z471" s="137"/>
      <c r="AA471" s="137"/>
      <c r="AB471" s="139"/>
      <c r="AC471" s="91" t="str">
        <f>IF('③入力シート'!L447="","",'③入力シート'!L447)</f>
        <v/>
      </c>
      <c r="AD471" s="101"/>
      <c r="AE471" s="105"/>
    </row>
    <row r="472" spans="1:31" ht="21" customHeight="1">
      <c r="A472" s="91" t="str">
        <f>IF('③入力シート'!A448="","",'③入力シート'!A448)</f>
        <v/>
      </c>
      <c r="B472" s="101"/>
      <c r="C472" s="105"/>
      <c r="D472" s="106" t="str">
        <f>IF('③入力シート'!B448="","",'③入力シート'!B448)</f>
        <v/>
      </c>
      <c r="E472" s="108"/>
      <c r="F472" s="108"/>
      <c r="G472" s="112"/>
      <c r="H472" s="91" t="str">
        <f>IF('③入力シート'!C448="","",'③入力シート'!C448)</f>
        <v/>
      </c>
      <c r="I472" s="105"/>
      <c r="J472" s="91" t="str">
        <f>IF('③入力シート'!F448="","",'③入力シート'!Q448)</f>
        <v/>
      </c>
      <c r="K472" s="101"/>
      <c r="L472" s="101"/>
      <c r="M472" s="105"/>
      <c r="N472" s="120" t="str">
        <f>IF('③入力シート'!H448="","",'③入力シート'!R448)</f>
        <v/>
      </c>
      <c r="O472" s="122"/>
      <c r="P472" s="124"/>
      <c r="Q472" s="120" t="str">
        <f>IF('③入力シート'!I448="","",'③入力シート'!S448)</f>
        <v/>
      </c>
      <c r="R472" s="122"/>
      <c r="S472" s="124"/>
      <c r="T472" s="91" t="str">
        <f>IF('③入力シート'!J448="","",'③入力シート'!J448)</f>
        <v/>
      </c>
      <c r="U472" s="101"/>
      <c r="V472" s="101"/>
      <c r="W472" s="105"/>
      <c r="X472" s="135" t="str">
        <f>IF('③入力シート'!K448="","",'③入力シート'!K448)</f>
        <v/>
      </c>
      <c r="Y472" s="137"/>
      <c r="Z472" s="137"/>
      <c r="AA472" s="137"/>
      <c r="AB472" s="139"/>
      <c r="AC472" s="91" t="str">
        <f>IF('③入力シート'!L448="","",'③入力シート'!L448)</f>
        <v/>
      </c>
      <c r="AD472" s="101"/>
      <c r="AE472" s="105"/>
    </row>
    <row r="473" spans="1:31" ht="21" customHeight="1">
      <c r="A473" s="91" t="str">
        <f>IF('③入力シート'!A449="","",'③入力シート'!A449)</f>
        <v/>
      </c>
      <c r="B473" s="101"/>
      <c r="C473" s="105"/>
      <c r="D473" s="106" t="str">
        <f>IF('③入力シート'!B449="","",'③入力シート'!B449)</f>
        <v/>
      </c>
      <c r="E473" s="108"/>
      <c r="F473" s="108"/>
      <c r="G473" s="112"/>
      <c r="H473" s="91" t="str">
        <f>IF('③入力シート'!C449="","",'③入力シート'!C449)</f>
        <v/>
      </c>
      <c r="I473" s="105"/>
      <c r="J473" s="91" t="str">
        <f>IF('③入力シート'!F449="","",'③入力シート'!Q449)</f>
        <v/>
      </c>
      <c r="K473" s="101"/>
      <c r="L473" s="101"/>
      <c r="M473" s="105"/>
      <c r="N473" s="120" t="str">
        <f>IF('③入力シート'!H449="","",'③入力シート'!R449)</f>
        <v/>
      </c>
      <c r="O473" s="122"/>
      <c r="P473" s="124"/>
      <c r="Q473" s="120" t="str">
        <f>IF('③入力シート'!I449="","",'③入力シート'!S449)</f>
        <v/>
      </c>
      <c r="R473" s="122"/>
      <c r="S473" s="124"/>
      <c r="T473" s="91" t="str">
        <f>IF('③入力シート'!J449="","",'③入力シート'!J449)</f>
        <v/>
      </c>
      <c r="U473" s="101"/>
      <c r="V473" s="101"/>
      <c r="W473" s="105"/>
      <c r="X473" s="135" t="str">
        <f>IF('③入力シート'!K449="","",'③入力シート'!K449)</f>
        <v/>
      </c>
      <c r="Y473" s="137"/>
      <c r="Z473" s="137"/>
      <c r="AA473" s="137"/>
      <c r="AB473" s="139"/>
      <c r="AC473" s="91" t="str">
        <f>IF('③入力シート'!L449="","",'③入力シート'!L449)</f>
        <v/>
      </c>
      <c r="AD473" s="101"/>
      <c r="AE473" s="105"/>
    </row>
    <row r="474" spans="1:31" ht="21" customHeight="1">
      <c r="A474" s="91" t="str">
        <f>IF('③入力シート'!A450="","",'③入力シート'!A450)</f>
        <v/>
      </c>
      <c r="B474" s="101"/>
      <c r="C474" s="105"/>
      <c r="D474" s="106" t="str">
        <f>IF('③入力シート'!B450="","",'③入力シート'!B450)</f>
        <v/>
      </c>
      <c r="E474" s="108"/>
      <c r="F474" s="108"/>
      <c r="G474" s="112"/>
      <c r="H474" s="91" t="str">
        <f>IF('③入力シート'!C450="","",'③入力シート'!C450)</f>
        <v/>
      </c>
      <c r="I474" s="105"/>
      <c r="J474" s="91" t="str">
        <f>IF('③入力シート'!F450="","",'③入力シート'!Q450)</f>
        <v/>
      </c>
      <c r="K474" s="101"/>
      <c r="L474" s="101"/>
      <c r="M474" s="105"/>
      <c r="N474" s="120" t="str">
        <f>IF('③入力シート'!H450="","",'③入力シート'!R450)</f>
        <v/>
      </c>
      <c r="O474" s="122"/>
      <c r="P474" s="124"/>
      <c r="Q474" s="120" t="str">
        <f>IF('③入力シート'!I450="","",'③入力シート'!S450)</f>
        <v/>
      </c>
      <c r="R474" s="122"/>
      <c r="S474" s="124"/>
      <c r="T474" s="91" t="str">
        <f>IF('③入力シート'!J450="","",'③入力シート'!J450)</f>
        <v/>
      </c>
      <c r="U474" s="101"/>
      <c r="V474" s="101"/>
      <c r="W474" s="105"/>
      <c r="X474" s="135" t="str">
        <f>IF('③入力シート'!K450="","",'③入力シート'!K450)</f>
        <v/>
      </c>
      <c r="Y474" s="137"/>
      <c r="Z474" s="137"/>
      <c r="AA474" s="137"/>
      <c r="AB474" s="139"/>
      <c r="AC474" s="91" t="str">
        <f>IF('③入力シート'!L450="","",'③入力シート'!L450)</f>
        <v/>
      </c>
      <c r="AD474" s="101"/>
      <c r="AE474" s="105"/>
    </row>
    <row r="475" spans="1:31" ht="21" customHeight="1">
      <c r="A475" s="91" t="str">
        <f>IF('③入力シート'!A451="","",'③入力シート'!A451)</f>
        <v/>
      </c>
      <c r="B475" s="101"/>
      <c r="C475" s="105"/>
      <c r="D475" s="106" t="str">
        <f>IF('③入力シート'!B451="","",'③入力シート'!B451)</f>
        <v/>
      </c>
      <c r="E475" s="108"/>
      <c r="F475" s="108"/>
      <c r="G475" s="112"/>
      <c r="H475" s="91" t="str">
        <f>IF('③入力シート'!C451="","",'③入力シート'!C451)</f>
        <v/>
      </c>
      <c r="I475" s="105"/>
      <c r="J475" s="91" t="str">
        <f>IF('③入力シート'!F451="","",'③入力シート'!Q451)</f>
        <v/>
      </c>
      <c r="K475" s="101"/>
      <c r="L475" s="101"/>
      <c r="M475" s="105"/>
      <c r="N475" s="120" t="str">
        <f>IF('③入力シート'!H451="","",'③入力シート'!R451)</f>
        <v/>
      </c>
      <c r="O475" s="122"/>
      <c r="P475" s="124"/>
      <c r="Q475" s="120" t="str">
        <f>IF('③入力シート'!I451="","",'③入力シート'!S451)</f>
        <v/>
      </c>
      <c r="R475" s="122"/>
      <c r="S475" s="124"/>
      <c r="T475" s="91" t="str">
        <f>IF('③入力シート'!J451="","",'③入力シート'!J451)</f>
        <v/>
      </c>
      <c r="U475" s="101"/>
      <c r="V475" s="101"/>
      <c r="W475" s="105"/>
      <c r="X475" s="135" t="str">
        <f>IF('③入力シート'!K451="","",'③入力シート'!K451)</f>
        <v/>
      </c>
      <c r="Y475" s="137"/>
      <c r="Z475" s="137"/>
      <c r="AA475" s="137"/>
      <c r="AB475" s="139"/>
      <c r="AC475" s="91" t="str">
        <f>IF('③入力シート'!L451="","",'③入力シート'!L451)</f>
        <v/>
      </c>
      <c r="AD475" s="101"/>
      <c r="AE475" s="105"/>
    </row>
    <row r="476" spans="1:31" ht="21" customHeight="1">
      <c r="A476" s="91" t="str">
        <f>IF('③入力シート'!A452="","",'③入力シート'!A452)</f>
        <v/>
      </c>
      <c r="B476" s="101"/>
      <c r="C476" s="105"/>
      <c r="D476" s="106" t="str">
        <f>IF('③入力シート'!B452="","",'③入力シート'!B452)</f>
        <v/>
      </c>
      <c r="E476" s="108"/>
      <c r="F476" s="108"/>
      <c r="G476" s="112"/>
      <c r="H476" s="91" t="str">
        <f>IF('③入力シート'!C452="","",'③入力シート'!C452)</f>
        <v/>
      </c>
      <c r="I476" s="105"/>
      <c r="J476" s="91" t="str">
        <f>IF('③入力シート'!F452="","",'③入力シート'!Q452)</f>
        <v/>
      </c>
      <c r="K476" s="101"/>
      <c r="L476" s="101"/>
      <c r="M476" s="105"/>
      <c r="N476" s="120" t="str">
        <f>IF('③入力シート'!H452="","",'③入力シート'!R452)</f>
        <v/>
      </c>
      <c r="O476" s="122"/>
      <c r="P476" s="124"/>
      <c r="Q476" s="120" t="str">
        <f>IF('③入力シート'!I452="","",'③入力シート'!S452)</f>
        <v/>
      </c>
      <c r="R476" s="122"/>
      <c r="S476" s="124"/>
      <c r="T476" s="91" t="str">
        <f>IF('③入力シート'!J452="","",'③入力シート'!J452)</f>
        <v/>
      </c>
      <c r="U476" s="101"/>
      <c r="V476" s="101"/>
      <c r="W476" s="105"/>
      <c r="X476" s="135" t="str">
        <f>IF('③入力シート'!K452="","",'③入力シート'!K452)</f>
        <v/>
      </c>
      <c r="Y476" s="137"/>
      <c r="Z476" s="137"/>
      <c r="AA476" s="137"/>
      <c r="AB476" s="139"/>
      <c r="AC476" s="91" t="str">
        <f>IF('③入力シート'!L452="","",'③入力シート'!L452)</f>
        <v/>
      </c>
      <c r="AD476" s="101"/>
      <c r="AE476" s="105"/>
    </row>
    <row r="477" spans="1:31" ht="21" customHeight="1">
      <c r="A477" s="91" t="str">
        <f>IF('③入力シート'!A453="","",'③入力シート'!A453)</f>
        <v/>
      </c>
      <c r="B477" s="101"/>
      <c r="C477" s="105"/>
      <c r="D477" s="106" t="str">
        <f>IF('③入力シート'!B453="","",'③入力シート'!B453)</f>
        <v/>
      </c>
      <c r="E477" s="108"/>
      <c r="F477" s="108"/>
      <c r="G477" s="112"/>
      <c r="H477" s="91" t="str">
        <f>IF('③入力シート'!C453="","",'③入力シート'!C453)</f>
        <v/>
      </c>
      <c r="I477" s="105"/>
      <c r="J477" s="91" t="str">
        <f>IF('③入力シート'!F453="","",'③入力シート'!Q453)</f>
        <v/>
      </c>
      <c r="K477" s="101"/>
      <c r="L477" s="101"/>
      <c r="M477" s="105"/>
      <c r="N477" s="120" t="str">
        <f>IF('③入力シート'!H453="","",'③入力シート'!R453)</f>
        <v/>
      </c>
      <c r="O477" s="122"/>
      <c r="P477" s="124"/>
      <c r="Q477" s="120" t="str">
        <f>IF('③入力シート'!I453="","",'③入力シート'!S453)</f>
        <v/>
      </c>
      <c r="R477" s="122"/>
      <c r="S477" s="124"/>
      <c r="T477" s="91" t="str">
        <f>IF('③入力シート'!J453="","",'③入力シート'!J453)</f>
        <v/>
      </c>
      <c r="U477" s="101"/>
      <c r="V477" s="101"/>
      <c r="W477" s="105"/>
      <c r="X477" s="135" t="str">
        <f>IF('③入力シート'!K453="","",'③入力シート'!K453)</f>
        <v/>
      </c>
      <c r="Y477" s="137"/>
      <c r="Z477" s="137"/>
      <c r="AA477" s="137"/>
      <c r="AB477" s="139"/>
      <c r="AC477" s="91" t="str">
        <f>IF('③入力シート'!L453="","",'③入力シート'!L453)</f>
        <v/>
      </c>
      <c r="AD477" s="101"/>
      <c r="AE477" s="105"/>
    </row>
    <row r="478" spans="1:31" ht="21" customHeight="1">
      <c r="A478" s="91" t="str">
        <f>IF('③入力シート'!A454="","",'③入力シート'!A454)</f>
        <v/>
      </c>
      <c r="B478" s="101"/>
      <c r="C478" s="105"/>
      <c r="D478" s="106" t="str">
        <f>IF('③入力シート'!B454="","",'③入力シート'!B454)</f>
        <v/>
      </c>
      <c r="E478" s="108"/>
      <c r="F478" s="108"/>
      <c r="G478" s="112"/>
      <c r="H478" s="91" t="str">
        <f>IF('③入力シート'!C454="","",'③入力シート'!C454)</f>
        <v/>
      </c>
      <c r="I478" s="105"/>
      <c r="J478" s="91" t="str">
        <f>IF('③入力シート'!F454="","",'③入力シート'!Q454)</f>
        <v/>
      </c>
      <c r="K478" s="101"/>
      <c r="L478" s="101"/>
      <c r="M478" s="105"/>
      <c r="N478" s="120" t="str">
        <f>IF('③入力シート'!H454="","",'③入力シート'!R454)</f>
        <v/>
      </c>
      <c r="O478" s="122"/>
      <c r="P478" s="124"/>
      <c r="Q478" s="120" t="str">
        <f>IF('③入力シート'!I454="","",'③入力シート'!S454)</f>
        <v/>
      </c>
      <c r="R478" s="122"/>
      <c r="S478" s="124"/>
      <c r="T478" s="91" t="str">
        <f>IF('③入力シート'!J454="","",'③入力シート'!J454)</f>
        <v/>
      </c>
      <c r="U478" s="101"/>
      <c r="V478" s="101"/>
      <c r="W478" s="105"/>
      <c r="X478" s="135" t="str">
        <f>IF('③入力シート'!K454="","",'③入力シート'!K454)</f>
        <v/>
      </c>
      <c r="Y478" s="137"/>
      <c r="Z478" s="137"/>
      <c r="AA478" s="137"/>
      <c r="AB478" s="139"/>
      <c r="AC478" s="91" t="str">
        <f>IF('③入力シート'!L454="","",'③入力シート'!L454)</f>
        <v/>
      </c>
      <c r="AD478" s="101"/>
      <c r="AE478" s="105"/>
    </row>
    <row r="479" spans="1:31" ht="21" customHeight="1">
      <c r="A479" s="91" t="str">
        <f>IF('③入力シート'!A455="","",'③入力シート'!A455)</f>
        <v/>
      </c>
      <c r="B479" s="101"/>
      <c r="C479" s="105"/>
      <c r="D479" s="106" t="str">
        <f>IF('③入力シート'!B455="","",'③入力シート'!B455)</f>
        <v/>
      </c>
      <c r="E479" s="108"/>
      <c r="F479" s="108"/>
      <c r="G479" s="112"/>
      <c r="H479" s="91" t="str">
        <f>IF('③入力シート'!C455="","",'③入力シート'!C455)</f>
        <v/>
      </c>
      <c r="I479" s="105"/>
      <c r="J479" s="91" t="str">
        <f>IF('③入力シート'!F455="","",'③入力シート'!Q455)</f>
        <v/>
      </c>
      <c r="K479" s="101"/>
      <c r="L479" s="101"/>
      <c r="M479" s="105"/>
      <c r="N479" s="120" t="str">
        <f>IF('③入力シート'!H455="","",'③入力シート'!R455)</f>
        <v/>
      </c>
      <c r="O479" s="122"/>
      <c r="P479" s="124"/>
      <c r="Q479" s="120" t="str">
        <f>IF('③入力シート'!I455="","",'③入力シート'!S455)</f>
        <v/>
      </c>
      <c r="R479" s="122"/>
      <c r="S479" s="124"/>
      <c r="T479" s="91" t="str">
        <f>IF('③入力シート'!J455="","",'③入力シート'!J455)</f>
        <v/>
      </c>
      <c r="U479" s="101"/>
      <c r="V479" s="101"/>
      <c r="W479" s="105"/>
      <c r="X479" s="135" t="str">
        <f>IF('③入力シート'!K455="","",'③入力シート'!K455)</f>
        <v/>
      </c>
      <c r="Y479" s="137"/>
      <c r="Z479" s="137"/>
      <c r="AA479" s="137"/>
      <c r="AB479" s="139"/>
      <c r="AC479" s="91" t="str">
        <f>IF('③入力シート'!L455="","",'③入力シート'!L455)</f>
        <v/>
      </c>
      <c r="AD479" s="101"/>
      <c r="AE479" s="105"/>
    </row>
    <row r="480" spans="1:31" ht="21" customHeight="1">
      <c r="A480" s="91" t="str">
        <f>IF('③入力シート'!A456="","",'③入力シート'!A456)</f>
        <v/>
      </c>
      <c r="B480" s="101"/>
      <c r="C480" s="105"/>
      <c r="D480" s="106" t="str">
        <f>IF('③入力シート'!B456="","",'③入力シート'!B456)</f>
        <v/>
      </c>
      <c r="E480" s="108"/>
      <c r="F480" s="108"/>
      <c r="G480" s="112"/>
      <c r="H480" s="91" t="str">
        <f>IF('③入力シート'!C456="","",'③入力シート'!C456)</f>
        <v/>
      </c>
      <c r="I480" s="105"/>
      <c r="J480" s="91" t="str">
        <f>IF('③入力シート'!F456="","",'③入力シート'!Q456)</f>
        <v/>
      </c>
      <c r="K480" s="101"/>
      <c r="L480" s="101"/>
      <c r="M480" s="105"/>
      <c r="N480" s="120" t="str">
        <f>IF('③入力シート'!H456="","",'③入力シート'!R456)</f>
        <v/>
      </c>
      <c r="O480" s="122"/>
      <c r="P480" s="124"/>
      <c r="Q480" s="120" t="str">
        <f>IF('③入力シート'!I456="","",'③入力シート'!S456)</f>
        <v/>
      </c>
      <c r="R480" s="122"/>
      <c r="S480" s="124"/>
      <c r="T480" s="91" t="str">
        <f>IF('③入力シート'!J456="","",'③入力シート'!J456)</f>
        <v/>
      </c>
      <c r="U480" s="101"/>
      <c r="V480" s="101"/>
      <c r="W480" s="105"/>
      <c r="X480" s="135" t="str">
        <f>IF('③入力シート'!K456="","",'③入力シート'!K456)</f>
        <v/>
      </c>
      <c r="Y480" s="137"/>
      <c r="Z480" s="137"/>
      <c r="AA480" s="137"/>
      <c r="AB480" s="139"/>
      <c r="AC480" s="91" t="str">
        <f>IF('③入力シート'!L456="","",'③入力シート'!L456)</f>
        <v/>
      </c>
      <c r="AD480" s="101"/>
      <c r="AE480" s="105"/>
    </row>
    <row r="481" spans="1:31" ht="21" customHeight="1">
      <c r="A481" s="91" t="str">
        <f>IF('③入力シート'!A457="","",'③入力シート'!A457)</f>
        <v/>
      </c>
      <c r="B481" s="101"/>
      <c r="C481" s="105"/>
      <c r="D481" s="106" t="str">
        <f>IF('③入力シート'!B457="","",'③入力シート'!B457)</f>
        <v/>
      </c>
      <c r="E481" s="108"/>
      <c r="F481" s="108"/>
      <c r="G481" s="112"/>
      <c r="H481" s="91" t="str">
        <f>IF('③入力シート'!C457="","",'③入力シート'!C457)</f>
        <v/>
      </c>
      <c r="I481" s="105"/>
      <c r="J481" s="91" t="str">
        <f>IF('③入力シート'!F457="","",'③入力シート'!Q457)</f>
        <v/>
      </c>
      <c r="K481" s="101"/>
      <c r="L481" s="101"/>
      <c r="M481" s="105"/>
      <c r="N481" s="120" t="str">
        <f>IF('③入力シート'!H457="","",'③入力シート'!R457)</f>
        <v/>
      </c>
      <c r="O481" s="122"/>
      <c r="P481" s="124"/>
      <c r="Q481" s="120" t="str">
        <f>IF('③入力シート'!I457="","",'③入力シート'!S457)</f>
        <v/>
      </c>
      <c r="R481" s="122"/>
      <c r="S481" s="124"/>
      <c r="T481" s="91" t="str">
        <f>IF('③入力シート'!J457="","",'③入力シート'!J457)</f>
        <v/>
      </c>
      <c r="U481" s="101"/>
      <c r="V481" s="101"/>
      <c r="W481" s="105"/>
      <c r="X481" s="135" t="str">
        <f>IF('③入力シート'!K457="","",'③入力シート'!K457)</f>
        <v/>
      </c>
      <c r="Y481" s="137"/>
      <c r="Z481" s="137"/>
      <c r="AA481" s="137"/>
      <c r="AB481" s="139"/>
      <c r="AC481" s="91" t="str">
        <f>IF('③入力シート'!L457="","",'③入力シート'!L457)</f>
        <v/>
      </c>
      <c r="AD481" s="101"/>
      <c r="AE481" s="105"/>
    </row>
    <row r="482" spans="1:31" ht="21" customHeight="1">
      <c r="A482" s="91" t="str">
        <f>IF('③入力シート'!A458="","",'③入力シート'!A458)</f>
        <v/>
      </c>
      <c r="B482" s="101"/>
      <c r="C482" s="105"/>
      <c r="D482" s="106" t="str">
        <f>IF('③入力シート'!B458="","",'③入力シート'!B458)</f>
        <v/>
      </c>
      <c r="E482" s="108"/>
      <c r="F482" s="108"/>
      <c r="G482" s="112"/>
      <c r="H482" s="91" t="str">
        <f>IF('③入力シート'!C458="","",'③入力シート'!C458)</f>
        <v/>
      </c>
      <c r="I482" s="105"/>
      <c r="J482" s="91" t="str">
        <f>IF('③入力シート'!F458="","",'③入力シート'!Q458)</f>
        <v/>
      </c>
      <c r="K482" s="101"/>
      <c r="L482" s="101"/>
      <c r="M482" s="105"/>
      <c r="N482" s="120" t="str">
        <f>IF('③入力シート'!H458="","",'③入力シート'!R458)</f>
        <v/>
      </c>
      <c r="O482" s="122"/>
      <c r="P482" s="124"/>
      <c r="Q482" s="120" t="str">
        <f>IF('③入力シート'!I458="","",'③入力シート'!S458)</f>
        <v/>
      </c>
      <c r="R482" s="122"/>
      <c r="S482" s="124"/>
      <c r="T482" s="91" t="str">
        <f>IF('③入力シート'!J458="","",'③入力シート'!J458)</f>
        <v/>
      </c>
      <c r="U482" s="101"/>
      <c r="V482" s="101"/>
      <c r="W482" s="105"/>
      <c r="X482" s="135" t="str">
        <f>IF('③入力シート'!K458="","",'③入力シート'!K458)</f>
        <v/>
      </c>
      <c r="Y482" s="137"/>
      <c r="Z482" s="137"/>
      <c r="AA482" s="137"/>
      <c r="AB482" s="139"/>
      <c r="AC482" s="91" t="str">
        <f>IF('③入力シート'!L458="","",'③入力シート'!L458)</f>
        <v/>
      </c>
      <c r="AD482" s="101"/>
      <c r="AE482" s="105"/>
    </row>
    <row r="483" spans="1:31" ht="21" customHeight="1">
      <c r="A483" s="91" t="str">
        <f>IF('③入力シート'!A459="","",'③入力シート'!A459)</f>
        <v/>
      </c>
      <c r="B483" s="101"/>
      <c r="C483" s="105"/>
      <c r="D483" s="106" t="str">
        <f>IF('③入力シート'!B459="","",'③入力シート'!B459)</f>
        <v/>
      </c>
      <c r="E483" s="108"/>
      <c r="F483" s="108"/>
      <c r="G483" s="112"/>
      <c r="H483" s="91" t="str">
        <f>IF('③入力シート'!C459="","",'③入力シート'!C459)</f>
        <v/>
      </c>
      <c r="I483" s="105"/>
      <c r="J483" s="91" t="str">
        <f>IF('③入力シート'!F459="","",'③入力シート'!Q459)</f>
        <v/>
      </c>
      <c r="K483" s="101"/>
      <c r="L483" s="101"/>
      <c r="M483" s="105"/>
      <c r="N483" s="120" t="str">
        <f>IF('③入力シート'!H459="","",'③入力シート'!R459)</f>
        <v/>
      </c>
      <c r="O483" s="122"/>
      <c r="P483" s="124"/>
      <c r="Q483" s="120" t="str">
        <f>IF('③入力シート'!I459="","",'③入力シート'!S459)</f>
        <v/>
      </c>
      <c r="R483" s="122"/>
      <c r="S483" s="124"/>
      <c r="T483" s="91" t="str">
        <f>IF('③入力シート'!J459="","",'③入力シート'!J459)</f>
        <v/>
      </c>
      <c r="U483" s="101"/>
      <c r="V483" s="101"/>
      <c r="W483" s="105"/>
      <c r="X483" s="135" t="str">
        <f>IF('③入力シート'!K459="","",'③入力シート'!K459)</f>
        <v/>
      </c>
      <c r="Y483" s="137"/>
      <c r="Z483" s="137"/>
      <c r="AA483" s="137"/>
      <c r="AB483" s="139"/>
      <c r="AC483" s="91" t="str">
        <f>IF('③入力シート'!L459="","",'③入力シート'!L459)</f>
        <v/>
      </c>
      <c r="AD483" s="101"/>
      <c r="AE483" s="105"/>
    </row>
    <row r="484" spans="1:31" ht="21" customHeight="1">
      <c r="A484" s="91" t="str">
        <f>IF('③入力シート'!A460="","",'③入力シート'!A460)</f>
        <v/>
      </c>
      <c r="B484" s="101"/>
      <c r="C484" s="105"/>
      <c r="D484" s="106" t="str">
        <f>IF('③入力シート'!B460="","",'③入力シート'!B460)</f>
        <v/>
      </c>
      <c r="E484" s="108"/>
      <c r="F484" s="108"/>
      <c r="G484" s="112"/>
      <c r="H484" s="91" t="str">
        <f>IF('③入力シート'!C460="","",'③入力シート'!C460)</f>
        <v/>
      </c>
      <c r="I484" s="105"/>
      <c r="J484" s="91" t="str">
        <f>IF('③入力シート'!F460="","",'③入力シート'!Q460)</f>
        <v/>
      </c>
      <c r="K484" s="101"/>
      <c r="L484" s="101"/>
      <c r="M484" s="105"/>
      <c r="N484" s="120" t="str">
        <f>IF('③入力シート'!H460="","",'③入力シート'!R460)</f>
        <v/>
      </c>
      <c r="O484" s="122"/>
      <c r="P484" s="124"/>
      <c r="Q484" s="120" t="str">
        <f>IF('③入力シート'!I460="","",'③入力シート'!S460)</f>
        <v/>
      </c>
      <c r="R484" s="122"/>
      <c r="S484" s="124"/>
      <c r="T484" s="91" t="str">
        <f>IF('③入力シート'!J460="","",'③入力シート'!J460)</f>
        <v/>
      </c>
      <c r="U484" s="101"/>
      <c r="V484" s="101"/>
      <c r="W484" s="105"/>
      <c r="X484" s="135" t="str">
        <f>IF('③入力シート'!K460="","",'③入力シート'!K460)</f>
        <v/>
      </c>
      <c r="Y484" s="137"/>
      <c r="Z484" s="137"/>
      <c r="AA484" s="137"/>
      <c r="AB484" s="139"/>
      <c r="AC484" s="91" t="str">
        <f>IF('③入力シート'!L460="","",'③入力シート'!L460)</f>
        <v/>
      </c>
      <c r="AD484" s="101"/>
      <c r="AE484" s="105"/>
    </row>
    <row r="485" spans="1:31" ht="21" customHeight="1">
      <c r="A485" s="91" t="str">
        <f>IF('③入力シート'!A461="","",'③入力シート'!A461)</f>
        <v/>
      </c>
      <c r="B485" s="101"/>
      <c r="C485" s="105"/>
      <c r="D485" s="106" t="str">
        <f>IF('③入力シート'!B461="","",'③入力シート'!B461)</f>
        <v/>
      </c>
      <c r="E485" s="108"/>
      <c r="F485" s="108"/>
      <c r="G485" s="112"/>
      <c r="H485" s="91" t="str">
        <f>IF('③入力シート'!C461="","",'③入力シート'!C461)</f>
        <v/>
      </c>
      <c r="I485" s="105"/>
      <c r="J485" s="91" t="str">
        <f>IF('③入力シート'!F461="","",'③入力シート'!Q461)</f>
        <v/>
      </c>
      <c r="K485" s="101"/>
      <c r="L485" s="101"/>
      <c r="M485" s="105"/>
      <c r="N485" s="120" t="str">
        <f>IF('③入力シート'!H461="","",'③入力シート'!R461)</f>
        <v/>
      </c>
      <c r="O485" s="122"/>
      <c r="P485" s="124"/>
      <c r="Q485" s="120" t="str">
        <f>IF('③入力シート'!I461="","",'③入力シート'!S461)</f>
        <v/>
      </c>
      <c r="R485" s="122"/>
      <c r="S485" s="124"/>
      <c r="T485" s="91" t="str">
        <f>IF('③入力シート'!J461="","",'③入力シート'!J461)</f>
        <v/>
      </c>
      <c r="U485" s="101"/>
      <c r="V485" s="101"/>
      <c r="W485" s="105"/>
      <c r="X485" s="135" t="str">
        <f>IF('③入力シート'!K461="","",'③入力シート'!K461)</f>
        <v/>
      </c>
      <c r="Y485" s="137"/>
      <c r="Z485" s="137"/>
      <c r="AA485" s="137"/>
      <c r="AB485" s="139"/>
      <c r="AC485" s="91" t="str">
        <f>IF('③入力シート'!L461="","",'③入力シート'!L461)</f>
        <v/>
      </c>
      <c r="AD485" s="101"/>
      <c r="AE485" s="105"/>
    </row>
    <row r="486" spans="1:31" ht="21" customHeight="1">
      <c r="A486" s="91" t="str">
        <f>IF('③入力シート'!A462="","",'③入力シート'!A462)</f>
        <v/>
      </c>
      <c r="B486" s="101"/>
      <c r="C486" s="105"/>
      <c r="D486" s="106" t="str">
        <f>IF('③入力シート'!B462="","",'③入力シート'!B462)</f>
        <v/>
      </c>
      <c r="E486" s="108"/>
      <c r="F486" s="108"/>
      <c r="G486" s="112"/>
      <c r="H486" s="91" t="str">
        <f>IF('③入力シート'!C462="","",'③入力シート'!C462)</f>
        <v/>
      </c>
      <c r="I486" s="105"/>
      <c r="J486" s="91" t="str">
        <f>IF('③入力シート'!F462="","",'③入力シート'!Q462)</f>
        <v/>
      </c>
      <c r="K486" s="101"/>
      <c r="L486" s="101"/>
      <c r="M486" s="105"/>
      <c r="N486" s="120" t="str">
        <f>IF('③入力シート'!H462="","",'③入力シート'!R462)</f>
        <v/>
      </c>
      <c r="O486" s="122"/>
      <c r="P486" s="124"/>
      <c r="Q486" s="120" t="str">
        <f>IF('③入力シート'!I462="","",'③入力シート'!S462)</f>
        <v/>
      </c>
      <c r="R486" s="122"/>
      <c r="S486" s="124"/>
      <c r="T486" s="91" t="str">
        <f>IF('③入力シート'!J462="","",'③入力シート'!J462)</f>
        <v/>
      </c>
      <c r="U486" s="101"/>
      <c r="V486" s="101"/>
      <c r="W486" s="105"/>
      <c r="X486" s="135" t="str">
        <f>IF('③入力シート'!K462="","",'③入力シート'!K462)</f>
        <v/>
      </c>
      <c r="Y486" s="137"/>
      <c r="Z486" s="137"/>
      <c r="AA486" s="137"/>
      <c r="AB486" s="139"/>
      <c r="AC486" s="91" t="str">
        <f>IF('③入力シート'!L462="","",'③入力シート'!L462)</f>
        <v/>
      </c>
      <c r="AD486" s="101"/>
      <c r="AE486" s="105"/>
    </row>
    <row r="487" spans="1:31" ht="21" customHeight="1">
      <c r="A487" s="91" t="str">
        <f>IF('③入力シート'!A463="","",'③入力シート'!A463)</f>
        <v/>
      </c>
      <c r="B487" s="101"/>
      <c r="C487" s="105"/>
      <c r="D487" s="106" t="str">
        <f>IF('③入力シート'!B463="","",'③入力シート'!B463)</f>
        <v/>
      </c>
      <c r="E487" s="108"/>
      <c r="F487" s="108"/>
      <c r="G487" s="112"/>
      <c r="H487" s="91" t="str">
        <f>IF('③入力シート'!C463="","",'③入力シート'!C463)</f>
        <v/>
      </c>
      <c r="I487" s="105"/>
      <c r="J487" s="91" t="str">
        <f>IF('③入力シート'!F463="","",'③入力シート'!Q463)</f>
        <v/>
      </c>
      <c r="K487" s="101"/>
      <c r="L487" s="101"/>
      <c r="M487" s="105"/>
      <c r="N487" s="120" t="str">
        <f>IF('③入力シート'!H463="","",'③入力シート'!R463)</f>
        <v/>
      </c>
      <c r="O487" s="122"/>
      <c r="P487" s="124"/>
      <c r="Q487" s="120" t="str">
        <f>IF('③入力シート'!I463="","",'③入力シート'!S463)</f>
        <v/>
      </c>
      <c r="R487" s="122"/>
      <c r="S487" s="124"/>
      <c r="T487" s="91" t="str">
        <f>IF('③入力シート'!J463="","",'③入力シート'!J463)</f>
        <v/>
      </c>
      <c r="U487" s="101"/>
      <c r="V487" s="101"/>
      <c r="W487" s="105"/>
      <c r="X487" s="135" t="str">
        <f>IF('③入力シート'!K463="","",'③入力シート'!K463)</f>
        <v/>
      </c>
      <c r="Y487" s="137"/>
      <c r="Z487" s="137"/>
      <c r="AA487" s="137"/>
      <c r="AB487" s="139"/>
      <c r="AC487" s="91" t="str">
        <f>IF('③入力シート'!L463="","",'③入力シート'!L463)</f>
        <v/>
      </c>
      <c r="AD487" s="101"/>
      <c r="AE487" s="105"/>
    </row>
    <row r="488" spans="1:31" ht="21" customHeight="1">
      <c r="A488" s="91" t="str">
        <f>IF('③入力シート'!A464="","",'③入力シート'!A464)</f>
        <v/>
      </c>
      <c r="B488" s="101"/>
      <c r="C488" s="105"/>
      <c r="D488" s="106" t="str">
        <f>IF('③入力シート'!B464="","",'③入力シート'!B464)</f>
        <v/>
      </c>
      <c r="E488" s="108"/>
      <c r="F488" s="108"/>
      <c r="G488" s="112"/>
      <c r="H488" s="91" t="str">
        <f>IF('③入力シート'!C464="","",'③入力シート'!C464)</f>
        <v/>
      </c>
      <c r="I488" s="105"/>
      <c r="J488" s="91" t="str">
        <f>IF('③入力シート'!F464="","",'③入力シート'!Q464)</f>
        <v/>
      </c>
      <c r="K488" s="101"/>
      <c r="L488" s="101"/>
      <c r="M488" s="105"/>
      <c r="N488" s="120" t="str">
        <f>IF('③入力シート'!H464="","",'③入力シート'!R464)</f>
        <v/>
      </c>
      <c r="O488" s="122"/>
      <c r="P488" s="124"/>
      <c r="Q488" s="120" t="str">
        <f>IF('③入力シート'!I464="","",'③入力シート'!S464)</f>
        <v/>
      </c>
      <c r="R488" s="122"/>
      <c r="S488" s="124"/>
      <c r="T488" s="91" t="str">
        <f>IF('③入力シート'!J464="","",'③入力シート'!J464)</f>
        <v/>
      </c>
      <c r="U488" s="101"/>
      <c r="V488" s="101"/>
      <c r="W488" s="105"/>
      <c r="X488" s="135" t="str">
        <f>IF('③入力シート'!K464="","",'③入力シート'!K464)</f>
        <v/>
      </c>
      <c r="Y488" s="137"/>
      <c r="Z488" s="137"/>
      <c r="AA488" s="137"/>
      <c r="AB488" s="139"/>
      <c r="AC488" s="91" t="str">
        <f>IF('③入力シート'!L464="","",'③入力シート'!L464)</f>
        <v/>
      </c>
      <c r="AD488" s="101"/>
      <c r="AE488" s="105"/>
    </row>
    <row r="489" spans="1:31" ht="21" customHeight="1">
      <c r="A489" s="91" t="str">
        <f>IF('③入力シート'!A465="","",'③入力シート'!A465)</f>
        <v/>
      </c>
      <c r="B489" s="101"/>
      <c r="C489" s="105"/>
      <c r="D489" s="106" t="str">
        <f>IF('③入力シート'!B465="","",'③入力シート'!B465)</f>
        <v/>
      </c>
      <c r="E489" s="108"/>
      <c r="F489" s="108"/>
      <c r="G489" s="112"/>
      <c r="H489" s="91" t="str">
        <f>IF('③入力シート'!C465="","",'③入力シート'!C465)</f>
        <v/>
      </c>
      <c r="I489" s="105"/>
      <c r="J489" s="91" t="str">
        <f>IF('③入力シート'!F465="","",'③入力シート'!Q465)</f>
        <v/>
      </c>
      <c r="K489" s="101"/>
      <c r="L489" s="101"/>
      <c r="M489" s="105"/>
      <c r="N489" s="120" t="str">
        <f>IF('③入力シート'!H465="","",'③入力シート'!R465)</f>
        <v/>
      </c>
      <c r="O489" s="122"/>
      <c r="P489" s="124"/>
      <c r="Q489" s="120" t="str">
        <f>IF('③入力シート'!I465="","",'③入力シート'!S465)</f>
        <v/>
      </c>
      <c r="R489" s="122"/>
      <c r="S489" s="124"/>
      <c r="T489" s="91" t="str">
        <f>IF('③入力シート'!J465="","",'③入力シート'!J465)</f>
        <v/>
      </c>
      <c r="U489" s="101"/>
      <c r="V489" s="101"/>
      <c r="W489" s="105"/>
      <c r="X489" s="135" t="str">
        <f>IF('③入力シート'!K465="","",'③入力シート'!K465)</f>
        <v/>
      </c>
      <c r="Y489" s="137"/>
      <c r="Z489" s="137"/>
      <c r="AA489" s="137"/>
      <c r="AB489" s="139"/>
      <c r="AC489" s="91" t="str">
        <f>IF('③入力シート'!L465="","",'③入力シート'!L465)</f>
        <v/>
      </c>
      <c r="AD489" s="101"/>
      <c r="AE489" s="105"/>
    </row>
    <row r="490" spans="1:31" ht="21" customHeight="1">
      <c r="A490" s="91" t="str">
        <f>IF('③入力シート'!A466="","",'③入力シート'!A466)</f>
        <v/>
      </c>
      <c r="B490" s="101"/>
      <c r="C490" s="105"/>
      <c r="D490" s="106" t="str">
        <f>IF('③入力シート'!B466="","",'③入力シート'!B466)</f>
        <v/>
      </c>
      <c r="E490" s="108"/>
      <c r="F490" s="108"/>
      <c r="G490" s="112"/>
      <c r="H490" s="91" t="str">
        <f>IF('③入力シート'!C466="","",'③入力シート'!C466)</f>
        <v/>
      </c>
      <c r="I490" s="105"/>
      <c r="J490" s="91" t="str">
        <f>IF('③入力シート'!F466="","",'③入力シート'!Q466)</f>
        <v/>
      </c>
      <c r="K490" s="101"/>
      <c r="L490" s="101"/>
      <c r="M490" s="105"/>
      <c r="N490" s="120" t="str">
        <f>IF('③入力シート'!H466="","",'③入力シート'!R466)</f>
        <v/>
      </c>
      <c r="O490" s="122"/>
      <c r="P490" s="124"/>
      <c r="Q490" s="120" t="str">
        <f>IF('③入力シート'!I466="","",'③入力シート'!S466)</f>
        <v/>
      </c>
      <c r="R490" s="122"/>
      <c r="S490" s="124"/>
      <c r="T490" s="91" t="str">
        <f>IF('③入力シート'!J466="","",'③入力シート'!J466)</f>
        <v/>
      </c>
      <c r="U490" s="101"/>
      <c r="V490" s="101"/>
      <c r="W490" s="105"/>
      <c r="X490" s="135" t="str">
        <f>IF('③入力シート'!K466="","",'③入力シート'!K466)</f>
        <v/>
      </c>
      <c r="Y490" s="137"/>
      <c r="Z490" s="137"/>
      <c r="AA490" s="137"/>
      <c r="AB490" s="139"/>
      <c r="AC490" s="91" t="str">
        <f>IF('③入力シート'!L466="","",'③入力シート'!L466)</f>
        <v/>
      </c>
      <c r="AD490" s="101"/>
      <c r="AE490" s="105"/>
    </row>
    <row r="491" spans="1:31" ht="21" customHeight="1">
      <c r="A491" s="91" t="str">
        <f>IF('③入力シート'!A467="","",'③入力シート'!A467)</f>
        <v/>
      </c>
      <c r="B491" s="101"/>
      <c r="C491" s="105"/>
      <c r="D491" s="106" t="str">
        <f>IF('③入力シート'!B467="","",'③入力シート'!B467)</f>
        <v/>
      </c>
      <c r="E491" s="108"/>
      <c r="F491" s="108"/>
      <c r="G491" s="112"/>
      <c r="H491" s="91" t="str">
        <f>IF('③入力シート'!C467="","",'③入力シート'!C467)</f>
        <v/>
      </c>
      <c r="I491" s="105"/>
      <c r="J491" s="91" t="str">
        <f>IF('③入力シート'!F467="","",'③入力シート'!Q467)</f>
        <v/>
      </c>
      <c r="K491" s="101"/>
      <c r="L491" s="101"/>
      <c r="M491" s="105"/>
      <c r="N491" s="120" t="str">
        <f>IF('③入力シート'!H467="","",'③入力シート'!R467)</f>
        <v/>
      </c>
      <c r="O491" s="122"/>
      <c r="P491" s="124"/>
      <c r="Q491" s="120" t="str">
        <f>IF('③入力シート'!I467="","",'③入力シート'!S467)</f>
        <v/>
      </c>
      <c r="R491" s="122"/>
      <c r="S491" s="124"/>
      <c r="T491" s="91" t="str">
        <f>IF('③入力シート'!J467="","",'③入力シート'!J467)</f>
        <v/>
      </c>
      <c r="U491" s="101"/>
      <c r="V491" s="101"/>
      <c r="W491" s="105"/>
      <c r="X491" s="135" t="str">
        <f>IF('③入力シート'!K467="","",'③入力シート'!K467)</f>
        <v/>
      </c>
      <c r="Y491" s="137"/>
      <c r="Z491" s="137"/>
      <c r="AA491" s="137"/>
      <c r="AB491" s="139"/>
      <c r="AC491" s="91" t="str">
        <f>IF('③入力シート'!L467="","",'③入力シート'!L467)</f>
        <v/>
      </c>
      <c r="AD491" s="101"/>
      <c r="AE491" s="105"/>
    </row>
    <row r="492" spans="1:31" ht="21" customHeight="1">
      <c r="A492" s="91" t="str">
        <f>IF('③入力シート'!A468="","",'③入力シート'!A468)</f>
        <v/>
      </c>
      <c r="B492" s="101"/>
      <c r="C492" s="105"/>
      <c r="D492" s="106" t="str">
        <f>IF('③入力シート'!B468="","",'③入力シート'!B468)</f>
        <v/>
      </c>
      <c r="E492" s="108"/>
      <c r="F492" s="108"/>
      <c r="G492" s="112"/>
      <c r="H492" s="91" t="str">
        <f>IF('③入力シート'!C468="","",'③入力シート'!C468)</f>
        <v/>
      </c>
      <c r="I492" s="105"/>
      <c r="J492" s="91" t="str">
        <f>IF('③入力シート'!F468="","",'③入力シート'!Q468)</f>
        <v/>
      </c>
      <c r="K492" s="101"/>
      <c r="L492" s="101"/>
      <c r="M492" s="105"/>
      <c r="N492" s="120" t="str">
        <f>IF('③入力シート'!H468="","",'③入力シート'!R468)</f>
        <v/>
      </c>
      <c r="O492" s="122"/>
      <c r="P492" s="124"/>
      <c r="Q492" s="120" t="str">
        <f>IF('③入力シート'!I468="","",'③入力シート'!S468)</f>
        <v/>
      </c>
      <c r="R492" s="122"/>
      <c r="S492" s="124"/>
      <c r="T492" s="91" t="str">
        <f>IF('③入力シート'!J468="","",'③入力シート'!J468)</f>
        <v/>
      </c>
      <c r="U492" s="101"/>
      <c r="V492" s="101"/>
      <c r="W492" s="105"/>
      <c r="X492" s="135" t="str">
        <f>IF('③入力シート'!K468="","",'③入力シート'!K468)</f>
        <v/>
      </c>
      <c r="Y492" s="137"/>
      <c r="Z492" s="137"/>
      <c r="AA492" s="137"/>
      <c r="AB492" s="139"/>
      <c r="AC492" s="91" t="str">
        <f>IF('③入力シート'!L468="","",'③入力シート'!L468)</f>
        <v/>
      </c>
      <c r="AD492" s="101"/>
      <c r="AE492" s="105"/>
    </row>
    <row r="493" spans="1:31" ht="21" customHeight="1">
      <c r="A493" s="91" t="str">
        <f>IF('③入力シート'!A469="","",'③入力シート'!A469)</f>
        <v/>
      </c>
      <c r="B493" s="101"/>
      <c r="C493" s="105"/>
      <c r="D493" s="106" t="str">
        <f>IF('③入力シート'!B469="","",'③入力シート'!B469)</f>
        <v/>
      </c>
      <c r="E493" s="108"/>
      <c r="F493" s="108"/>
      <c r="G493" s="112"/>
      <c r="H493" s="91" t="str">
        <f>IF('③入力シート'!C469="","",'③入力シート'!C469)</f>
        <v/>
      </c>
      <c r="I493" s="105"/>
      <c r="J493" s="91" t="str">
        <f>IF('③入力シート'!F469="","",'③入力シート'!Q469)</f>
        <v/>
      </c>
      <c r="K493" s="101"/>
      <c r="L493" s="101"/>
      <c r="M493" s="105"/>
      <c r="N493" s="120" t="str">
        <f>IF('③入力シート'!H469="","",'③入力シート'!R469)</f>
        <v/>
      </c>
      <c r="O493" s="122"/>
      <c r="P493" s="124"/>
      <c r="Q493" s="120" t="str">
        <f>IF('③入力シート'!I469="","",'③入力シート'!S469)</f>
        <v/>
      </c>
      <c r="R493" s="122"/>
      <c r="S493" s="124"/>
      <c r="T493" s="91" t="str">
        <f>IF('③入力シート'!J469="","",'③入力シート'!J469)</f>
        <v/>
      </c>
      <c r="U493" s="101"/>
      <c r="V493" s="101"/>
      <c r="W493" s="105"/>
      <c r="X493" s="135" t="str">
        <f>IF('③入力シート'!K469="","",'③入力シート'!K469)</f>
        <v/>
      </c>
      <c r="Y493" s="137"/>
      <c r="Z493" s="137"/>
      <c r="AA493" s="137"/>
      <c r="AB493" s="139"/>
      <c r="AC493" s="91" t="str">
        <f>IF('③入力シート'!L469="","",'③入力シート'!L469)</f>
        <v/>
      </c>
      <c r="AD493" s="101"/>
      <c r="AE493" s="105"/>
    </row>
    <row r="494" spans="1:31" ht="21" customHeight="1">
      <c r="A494" s="91" t="str">
        <f>IF('③入力シート'!A470="","",'③入力シート'!A470)</f>
        <v/>
      </c>
      <c r="B494" s="101"/>
      <c r="C494" s="105"/>
      <c r="D494" s="106" t="str">
        <f>IF('③入力シート'!B470="","",'③入力シート'!B470)</f>
        <v/>
      </c>
      <c r="E494" s="108"/>
      <c r="F494" s="108"/>
      <c r="G494" s="112"/>
      <c r="H494" s="91" t="str">
        <f>IF('③入力シート'!C470="","",'③入力シート'!C470)</f>
        <v/>
      </c>
      <c r="I494" s="105"/>
      <c r="J494" s="91" t="str">
        <f>IF('③入力シート'!F470="","",'③入力シート'!Q470)</f>
        <v/>
      </c>
      <c r="K494" s="101"/>
      <c r="L494" s="101"/>
      <c r="M494" s="105"/>
      <c r="N494" s="120" t="str">
        <f>IF('③入力シート'!H470="","",'③入力シート'!R470)</f>
        <v/>
      </c>
      <c r="O494" s="122"/>
      <c r="P494" s="124"/>
      <c r="Q494" s="120" t="str">
        <f>IF('③入力シート'!I470="","",'③入力シート'!S470)</f>
        <v/>
      </c>
      <c r="R494" s="122"/>
      <c r="S494" s="124"/>
      <c r="T494" s="91" t="str">
        <f>IF('③入力シート'!J470="","",'③入力シート'!J470)</f>
        <v/>
      </c>
      <c r="U494" s="101"/>
      <c r="V494" s="101"/>
      <c r="W494" s="105"/>
      <c r="X494" s="135" t="str">
        <f>IF('③入力シート'!K470="","",'③入力シート'!K470)</f>
        <v/>
      </c>
      <c r="Y494" s="137"/>
      <c r="Z494" s="137"/>
      <c r="AA494" s="137"/>
      <c r="AB494" s="139"/>
      <c r="AC494" s="91" t="str">
        <f>IF('③入力シート'!L470="","",'③入力シート'!L470)</f>
        <v/>
      </c>
      <c r="AD494" s="101"/>
      <c r="AE494" s="105"/>
    </row>
    <row r="495" spans="1:31" ht="21" customHeight="1">
      <c r="A495" s="91" t="str">
        <f>IF('③入力シート'!A471="","",'③入力シート'!A471)</f>
        <v/>
      </c>
      <c r="B495" s="101"/>
      <c r="C495" s="105"/>
      <c r="D495" s="106" t="str">
        <f>IF('③入力シート'!B471="","",'③入力シート'!B471)</f>
        <v/>
      </c>
      <c r="E495" s="108"/>
      <c r="F495" s="108"/>
      <c r="G495" s="112"/>
      <c r="H495" s="91" t="str">
        <f>IF('③入力シート'!C471="","",'③入力シート'!C471)</f>
        <v/>
      </c>
      <c r="I495" s="105"/>
      <c r="J495" s="91" t="str">
        <f>IF('③入力シート'!F471="","",'③入力シート'!Q471)</f>
        <v/>
      </c>
      <c r="K495" s="101"/>
      <c r="L495" s="101"/>
      <c r="M495" s="105"/>
      <c r="N495" s="120" t="str">
        <f>IF('③入力シート'!H471="","",'③入力シート'!R471)</f>
        <v/>
      </c>
      <c r="O495" s="122"/>
      <c r="P495" s="124"/>
      <c r="Q495" s="120" t="str">
        <f>IF('③入力シート'!I471="","",'③入力シート'!S471)</f>
        <v/>
      </c>
      <c r="R495" s="122"/>
      <c r="S495" s="124"/>
      <c r="T495" s="91" t="str">
        <f>IF('③入力シート'!J471="","",'③入力シート'!J471)</f>
        <v/>
      </c>
      <c r="U495" s="101"/>
      <c r="V495" s="101"/>
      <c r="W495" s="105"/>
      <c r="X495" s="135" t="str">
        <f>IF('③入力シート'!K471="","",'③入力シート'!K471)</f>
        <v/>
      </c>
      <c r="Y495" s="137"/>
      <c r="Z495" s="137"/>
      <c r="AA495" s="137"/>
      <c r="AB495" s="139"/>
      <c r="AC495" s="91" t="str">
        <f>IF('③入力シート'!L471="","",'③入力シート'!L471)</f>
        <v/>
      </c>
      <c r="AD495" s="101"/>
      <c r="AE495" s="105"/>
    </row>
    <row r="496" spans="1:31" ht="21" customHeight="1">
      <c r="A496" s="91" t="str">
        <f>IF('③入力シート'!A472="","",'③入力シート'!A472)</f>
        <v/>
      </c>
      <c r="B496" s="101"/>
      <c r="C496" s="105"/>
      <c r="D496" s="106" t="str">
        <f>IF('③入力シート'!B472="","",'③入力シート'!B472)</f>
        <v/>
      </c>
      <c r="E496" s="108"/>
      <c r="F496" s="108"/>
      <c r="G496" s="112"/>
      <c r="H496" s="91" t="str">
        <f>IF('③入力シート'!C472="","",'③入力シート'!C472)</f>
        <v/>
      </c>
      <c r="I496" s="105"/>
      <c r="J496" s="91" t="str">
        <f>IF('③入力シート'!F472="","",'③入力シート'!Q472)</f>
        <v/>
      </c>
      <c r="K496" s="101"/>
      <c r="L496" s="101"/>
      <c r="M496" s="105"/>
      <c r="N496" s="120" t="str">
        <f>IF('③入力シート'!H472="","",'③入力シート'!R472)</f>
        <v/>
      </c>
      <c r="O496" s="122"/>
      <c r="P496" s="124"/>
      <c r="Q496" s="120" t="str">
        <f>IF('③入力シート'!I472="","",'③入力シート'!S472)</f>
        <v/>
      </c>
      <c r="R496" s="122"/>
      <c r="S496" s="124"/>
      <c r="T496" s="91" t="str">
        <f>IF('③入力シート'!J472="","",'③入力シート'!J472)</f>
        <v/>
      </c>
      <c r="U496" s="101"/>
      <c r="V496" s="101"/>
      <c r="W496" s="105"/>
      <c r="X496" s="135" t="str">
        <f>IF('③入力シート'!K472="","",'③入力シート'!K472)</f>
        <v/>
      </c>
      <c r="Y496" s="137"/>
      <c r="Z496" s="137"/>
      <c r="AA496" s="137"/>
      <c r="AB496" s="139"/>
      <c r="AC496" s="91" t="str">
        <f>IF('③入力シート'!L472="","",'③入力シート'!L472)</f>
        <v/>
      </c>
      <c r="AD496" s="101"/>
      <c r="AE496" s="105"/>
    </row>
    <row r="497" spans="1:31" ht="21" customHeight="1">
      <c r="A497" s="91" t="str">
        <f>IF('③入力シート'!A473="","",'③入力シート'!A473)</f>
        <v/>
      </c>
      <c r="B497" s="101"/>
      <c r="C497" s="105"/>
      <c r="D497" s="106" t="str">
        <f>IF('③入力シート'!B473="","",'③入力シート'!B473)</f>
        <v/>
      </c>
      <c r="E497" s="108"/>
      <c r="F497" s="108"/>
      <c r="G497" s="112"/>
      <c r="H497" s="91" t="str">
        <f>IF('③入力シート'!C473="","",'③入力シート'!C473)</f>
        <v/>
      </c>
      <c r="I497" s="105"/>
      <c r="J497" s="91" t="str">
        <f>IF('③入力シート'!F473="","",'③入力シート'!Q473)</f>
        <v/>
      </c>
      <c r="K497" s="101"/>
      <c r="L497" s="101"/>
      <c r="M497" s="105"/>
      <c r="N497" s="120" t="str">
        <f>IF('③入力シート'!H473="","",'③入力シート'!R473)</f>
        <v/>
      </c>
      <c r="O497" s="122"/>
      <c r="P497" s="124"/>
      <c r="Q497" s="120" t="str">
        <f>IF('③入力シート'!I473="","",'③入力シート'!S473)</f>
        <v/>
      </c>
      <c r="R497" s="122"/>
      <c r="S497" s="124"/>
      <c r="T497" s="91" t="str">
        <f>IF('③入力シート'!J473="","",'③入力シート'!J473)</f>
        <v/>
      </c>
      <c r="U497" s="101"/>
      <c r="V497" s="101"/>
      <c r="W497" s="105"/>
      <c r="X497" s="135" t="str">
        <f>IF('③入力シート'!K473="","",'③入力シート'!K473)</f>
        <v/>
      </c>
      <c r="Y497" s="137"/>
      <c r="Z497" s="137"/>
      <c r="AA497" s="137"/>
      <c r="AB497" s="139"/>
      <c r="AC497" s="91" t="str">
        <f>IF('③入力シート'!L473="","",'③入力シート'!L473)</f>
        <v/>
      </c>
      <c r="AD497" s="101"/>
      <c r="AE497" s="105"/>
    </row>
    <row r="498" spans="1:31" ht="21" customHeight="1">
      <c r="A498" s="91" t="str">
        <f>IF('③入力シート'!A474="","",'③入力シート'!A474)</f>
        <v/>
      </c>
      <c r="B498" s="101"/>
      <c r="C498" s="105"/>
      <c r="D498" s="106" t="str">
        <f>IF('③入力シート'!B474="","",'③入力シート'!B474)</f>
        <v/>
      </c>
      <c r="E498" s="108"/>
      <c r="F498" s="108"/>
      <c r="G498" s="112"/>
      <c r="H498" s="91" t="str">
        <f>IF('③入力シート'!C474="","",'③入力シート'!C474)</f>
        <v/>
      </c>
      <c r="I498" s="105"/>
      <c r="J498" s="91" t="str">
        <f>IF('③入力シート'!F474="","",'③入力シート'!Q474)</f>
        <v/>
      </c>
      <c r="K498" s="101"/>
      <c r="L498" s="101"/>
      <c r="M498" s="105"/>
      <c r="N498" s="120" t="str">
        <f>IF('③入力シート'!H474="","",'③入力シート'!R474)</f>
        <v/>
      </c>
      <c r="O498" s="122"/>
      <c r="P498" s="124"/>
      <c r="Q498" s="120" t="str">
        <f>IF('③入力シート'!I474="","",'③入力シート'!S474)</f>
        <v/>
      </c>
      <c r="R498" s="122"/>
      <c r="S498" s="124"/>
      <c r="T498" s="91" t="str">
        <f>IF('③入力シート'!J474="","",'③入力シート'!J474)</f>
        <v/>
      </c>
      <c r="U498" s="101"/>
      <c r="V498" s="101"/>
      <c r="W498" s="105"/>
      <c r="X498" s="135" t="str">
        <f>IF('③入力シート'!K474="","",'③入力シート'!K474)</f>
        <v/>
      </c>
      <c r="Y498" s="137"/>
      <c r="Z498" s="137"/>
      <c r="AA498" s="137"/>
      <c r="AB498" s="139"/>
      <c r="AC498" s="91" t="str">
        <f>IF('③入力シート'!L474="","",'③入力シート'!L474)</f>
        <v/>
      </c>
      <c r="AD498" s="101"/>
      <c r="AE498" s="105"/>
    </row>
    <row r="499" spans="1:31" ht="21" customHeight="1">
      <c r="A499" s="91" t="str">
        <f>IF('③入力シート'!A475="","",'③入力シート'!A475)</f>
        <v/>
      </c>
      <c r="B499" s="101"/>
      <c r="C499" s="105"/>
      <c r="D499" s="106" t="str">
        <f>IF('③入力シート'!B475="","",'③入力シート'!B475)</f>
        <v/>
      </c>
      <c r="E499" s="108"/>
      <c r="F499" s="108"/>
      <c r="G499" s="112"/>
      <c r="H499" s="91" t="str">
        <f>IF('③入力シート'!C475="","",'③入力シート'!C475)</f>
        <v/>
      </c>
      <c r="I499" s="105"/>
      <c r="J499" s="91" t="str">
        <f>IF('③入力シート'!F475="","",'③入力シート'!Q475)</f>
        <v/>
      </c>
      <c r="K499" s="101"/>
      <c r="L499" s="101"/>
      <c r="M499" s="105"/>
      <c r="N499" s="120" t="str">
        <f>IF('③入力シート'!H475="","",'③入力シート'!R475)</f>
        <v/>
      </c>
      <c r="O499" s="122"/>
      <c r="P499" s="124"/>
      <c r="Q499" s="120" t="str">
        <f>IF('③入力シート'!I475="","",'③入力シート'!S475)</f>
        <v/>
      </c>
      <c r="R499" s="122"/>
      <c r="S499" s="124"/>
      <c r="T499" s="91" t="str">
        <f>IF('③入力シート'!J475="","",'③入力シート'!J475)</f>
        <v/>
      </c>
      <c r="U499" s="101"/>
      <c r="V499" s="101"/>
      <c r="W499" s="105"/>
      <c r="X499" s="135" t="str">
        <f>IF('③入力シート'!K475="","",'③入力シート'!K475)</f>
        <v/>
      </c>
      <c r="Y499" s="137"/>
      <c r="Z499" s="137"/>
      <c r="AA499" s="137"/>
      <c r="AB499" s="139"/>
      <c r="AC499" s="91" t="str">
        <f>IF('③入力シート'!L475="","",'③入力シート'!L475)</f>
        <v/>
      </c>
      <c r="AD499" s="101"/>
      <c r="AE499" s="105"/>
    </row>
    <row r="500" spans="1:31" ht="21" customHeight="1">
      <c r="A500" s="91" t="str">
        <f>IF('③入力シート'!A476="","",'③入力シート'!A476)</f>
        <v/>
      </c>
      <c r="B500" s="101"/>
      <c r="C500" s="105"/>
      <c r="D500" s="106" t="str">
        <f>IF('③入力シート'!B476="","",'③入力シート'!B476)</f>
        <v/>
      </c>
      <c r="E500" s="108"/>
      <c r="F500" s="108"/>
      <c r="G500" s="112"/>
      <c r="H500" s="91" t="str">
        <f>IF('③入力シート'!C476="","",'③入力シート'!C476)</f>
        <v/>
      </c>
      <c r="I500" s="105"/>
      <c r="J500" s="91" t="str">
        <f>IF('③入力シート'!F476="","",'③入力シート'!Q476)</f>
        <v/>
      </c>
      <c r="K500" s="101"/>
      <c r="L500" s="101"/>
      <c r="M500" s="105"/>
      <c r="N500" s="120" t="str">
        <f>IF('③入力シート'!H476="","",'③入力シート'!R476)</f>
        <v/>
      </c>
      <c r="O500" s="122"/>
      <c r="P500" s="124"/>
      <c r="Q500" s="120" t="str">
        <f>IF('③入力シート'!I476="","",'③入力シート'!S476)</f>
        <v/>
      </c>
      <c r="R500" s="122"/>
      <c r="S500" s="124"/>
      <c r="T500" s="91" t="str">
        <f>IF('③入力シート'!J476="","",'③入力シート'!J476)</f>
        <v/>
      </c>
      <c r="U500" s="101"/>
      <c r="V500" s="101"/>
      <c r="W500" s="105"/>
      <c r="X500" s="135" t="str">
        <f>IF('③入力シート'!K476="","",'③入力シート'!K476)</f>
        <v/>
      </c>
      <c r="Y500" s="137"/>
      <c r="Z500" s="137"/>
      <c r="AA500" s="137"/>
      <c r="AB500" s="139"/>
      <c r="AC500" s="91" t="str">
        <f>IF('③入力シート'!L476="","",'③入力シート'!L476)</f>
        <v/>
      </c>
      <c r="AD500" s="101"/>
      <c r="AE500" s="105"/>
    </row>
    <row r="501" spans="1:31" ht="21" customHeight="1">
      <c r="A501" s="91" t="str">
        <f>IF('③入力シート'!A477="","",'③入力シート'!A477)</f>
        <v/>
      </c>
      <c r="B501" s="101"/>
      <c r="C501" s="105"/>
      <c r="D501" s="106" t="str">
        <f>IF('③入力シート'!B477="","",'③入力シート'!B477)</f>
        <v/>
      </c>
      <c r="E501" s="108"/>
      <c r="F501" s="108"/>
      <c r="G501" s="112"/>
      <c r="H501" s="91" t="str">
        <f>IF('③入力シート'!C477="","",'③入力シート'!C477)</f>
        <v/>
      </c>
      <c r="I501" s="105"/>
      <c r="J501" s="91" t="str">
        <f>IF('③入力シート'!F477="","",'③入力シート'!Q477)</f>
        <v/>
      </c>
      <c r="K501" s="101"/>
      <c r="L501" s="101"/>
      <c r="M501" s="105"/>
      <c r="N501" s="120" t="str">
        <f>IF('③入力シート'!H477="","",'③入力シート'!R477)</f>
        <v/>
      </c>
      <c r="O501" s="122"/>
      <c r="P501" s="124"/>
      <c r="Q501" s="120" t="str">
        <f>IF('③入力シート'!I477="","",'③入力シート'!S477)</f>
        <v/>
      </c>
      <c r="R501" s="122"/>
      <c r="S501" s="124"/>
      <c r="T501" s="91" t="str">
        <f>IF('③入力シート'!J477="","",'③入力シート'!J477)</f>
        <v/>
      </c>
      <c r="U501" s="101"/>
      <c r="V501" s="101"/>
      <c r="W501" s="105"/>
      <c r="X501" s="135" t="str">
        <f>IF('③入力シート'!K477="","",'③入力シート'!K477)</f>
        <v/>
      </c>
      <c r="Y501" s="137"/>
      <c r="Z501" s="137"/>
      <c r="AA501" s="137"/>
      <c r="AB501" s="139"/>
      <c r="AC501" s="91" t="str">
        <f>IF('③入力シート'!L477="","",'③入力シート'!L477)</f>
        <v/>
      </c>
      <c r="AD501" s="101"/>
      <c r="AE501" s="105"/>
    </row>
    <row r="502" spans="1:31" ht="21" customHeight="1">
      <c r="A502" s="91" t="str">
        <f>IF('③入力シート'!A478="","",'③入力シート'!A478)</f>
        <v/>
      </c>
      <c r="B502" s="101"/>
      <c r="C502" s="105"/>
      <c r="D502" s="106" t="str">
        <f>IF('③入力シート'!B478="","",'③入力シート'!B478)</f>
        <v/>
      </c>
      <c r="E502" s="108"/>
      <c r="F502" s="108"/>
      <c r="G502" s="112"/>
      <c r="H502" s="91" t="str">
        <f>IF('③入力シート'!C478="","",'③入力シート'!C478)</f>
        <v/>
      </c>
      <c r="I502" s="105"/>
      <c r="J502" s="91" t="str">
        <f>IF('③入力シート'!F478="","",'③入力シート'!Q478)</f>
        <v/>
      </c>
      <c r="K502" s="101"/>
      <c r="L502" s="101"/>
      <c r="M502" s="105"/>
      <c r="N502" s="120" t="str">
        <f>IF('③入力シート'!H478="","",'③入力シート'!R478)</f>
        <v/>
      </c>
      <c r="O502" s="122"/>
      <c r="P502" s="124"/>
      <c r="Q502" s="120" t="str">
        <f>IF('③入力シート'!I478="","",'③入力シート'!S478)</f>
        <v/>
      </c>
      <c r="R502" s="122"/>
      <c r="S502" s="124"/>
      <c r="T502" s="91" t="str">
        <f>IF('③入力シート'!J478="","",'③入力シート'!J478)</f>
        <v/>
      </c>
      <c r="U502" s="101"/>
      <c r="V502" s="101"/>
      <c r="W502" s="105"/>
      <c r="X502" s="135" t="str">
        <f>IF('③入力シート'!K478="","",'③入力シート'!K478)</f>
        <v/>
      </c>
      <c r="Y502" s="137"/>
      <c r="Z502" s="137"/>
      <c r="AA502" s="137"/>
      <c r="AB502" s="139"/>
      <c r="AC502" s="91" t="str">
        <f>IF('③入力シート'!L478="","",'③入力シート'!L478)</f>
        <v/>
      </c>
      <c r="AD502" s="101"/>
      <c r="AE502" s="105"/>
    </row>
    <row r="503" spans="1:31" ht="21" customHeight="1">
      <c r="A503" s="91" t="str">
        <f>IF('③入力シート'!A479="","",'③入力シート'!A479)</f>
        <v/>
      </c>
      <c r="B503" s="101"/>
      <c r="C503" s="105"/>
      <c r="D503" s="106" t="str">
        <f>IF('③入力シート'!B479="","",'③入力シート'!B479)</f>
        <v/>
      </c>
      <c r="E503" s="108"/>
      <c r="F503" s="108"/>
      <c r="G503" s="112"/>
      <c r="H503" s="91" t="str">
        <f>IF('③入力シート'!C479="","",'③入力シート'!C479)</f>
        <v/>
      </c>
      <c r="I503" s="105"/>
      <c r="J503" s="91" t="str">
        <f>IF('③入力シート'!F479="","",'③入力シート'!Q479)</f>
        <v/>
      </c>
      <c r="K503" s="101"/>
      <c r="L503" s="101"/>
      <c r="M503" s="105"/>
      <c r="N503" s="120" t="str">
        <f>IF('③入力シート'!H479="","",'③入力シート'!R479)</f>
        <v/>
      </c>
      <c r="O503" s="122"/>
      <c r="P503" s="124"/>
      <c r="Q503" s="120" t="str">
        <f>IF('③入力シート'!I479="","",'③入力シート'!S479)</f>
        <v/>
      </c>
      <c r="R503" s="122"/>
      <c r="S503" s="124"/>
      <c r="T503" s="91" t="str">
        <f>IF('③入力シート'!J479="","",'③入力シート'!J479)</f>
        <v/>
      </c>
      <c r="U503" s="101"/>
      <c r="V503" s="101"/>
      <c r="W503" s="105"/>
      <c r="X503" s="135" t="str">
        <f>IF('③入力シート'!K479="","",'③入力シート'!K479)</f>
        <v/>
      </c>
      <c r="Y503" s="137"/>
      <c r="Z503" s="137"/>
      <c r="AA503" s="137"/>
      <c r="AB503" s="139"/>
      <c r="AC503" s="91" t="str">
        <f>IF('③入力シート'!L479="","",'③入力シート'!L479)</f>
        <v/>
      </c>
      <c r="AD503" s="101"/>
      <c r="AE503" s="105"/>
    </row>
    <row r="504" spans="1:31" ht="21" customHeight="1">
      <c r="A504" s="91" t="str">
        <f>IF('③入力シート'!A480="","",'③入力シート'!A480)</f>
        <v/>
      </c>
      <c r="B504" s="101"/>
      <c r="C504" s="105"/>
      <c r="D504" s="106" t="str">
        <f>IF('③入力シート'!B480="","",'③入力シート'!B480)</f>
        <v/>
      </c>
      <c r="E504" s="108"/>
      <c r="F504" s="108"/>
      <c r="G504" s="112"/>
      <c r="H504" s="91" t="str">
        <f>IF('③入力シート'!C480="","",'③入力シート'!C480)</f>
        <v/>
      </c>
      <c r="I504" s="105"/>
      <c r="J504" s="91" t="str">
        <f>IF('③入力シート'!F480="","",'③入力シート'!Q480)</f>
        <v/>
      </c>
      <c r="K504" s="101"/>
      <c r="L504" s="101"/>
      <c r="M504" s="105"/>
      <c r="N504" s="120" t="str">
        <f>IF('③入力シート'!H480="","",'③入力シート'!R480)</f>
        <v/>
      </c>
      <c r="O504" s="122"/>
      <c r="P504" s="124"/>
      <c r="Q504" s="120" t="str">
        <f>IF('③入力シート'!I480="","",'③入力シート'!S480)</f>
        <v/>
      </c>
      <c r="R504" s="122"/>
      <c r="S504" s="124"/>
      <c r="T504" s="91" t="str">
        <f>IF('③入力シート'!J480="","",'③入力シート'!J480)</f>
        <v/>
      </c>
      <c r="U504" s="101"/>
      <c r="V504" s="101"/>
      <c r="W504" s="105"/>
      <c r="X504" s="135" t="str">
        <f>IF('③入力シート'!K480="","",'③入力シート'!K480)</f>
        <v/>
      </c>
      <c r="Y504" s="137"/>
      <c r="Z504" s="137"/>
      <c r="AA504" s="137"/>
      <c r="AB504" s="139"/>
      <c r="AC504" s="91" t="str">
        <f>IF('③入力シート'!L480="","",'③入力シート'!L480)</f>
        <v/>
      </c>
      <c r="AD504" s="101"/>
      <c r="AE504" s="105"/>
    </row>
    <row r="505" spans="1:31" ht="21" customHeight="1">
      <c r="A505" s="91" t="str">
        <f>IF('③入力シート'!A481="","",'③入力シート'!A481)</f>
        <v/>
      </c>
      <c r="B505" s="101"/>
      <c r="C505" s="105"/>
      <c r="D505" s="106" t="str">
        <f>IF('③入力シート'!B481="","",'③入力シート'!B481)</f>
        <v/>
      </c>
      <c r="E505" s="108"/>
      <c r="F505" s="108"/>
      <c r="G505" s="112"/>
      <c r="H505" s="91" t="str">
        <f>IF('③入力シート'!C481="","",'③入力シート'!C481)</f>
        <v/>
      </c>
      <c r="I505" s="105"/>
      <c r="J505" s="91" t="str">
        <f>IF('③入力シート'!F481="","",'③入力シート'!Q481)</f>
        <v/>
      </c>
      <c r="K505" s="101"/>
      <c r="L505" s="101"/>
      <c r="M505" s="105"/>
      <c r="N505" s="120" t="str">
        <f>IF('③入力シート'!H481="","",'③入力シート'!R481)</f>
        <v/>
      </c>
      <c r="O505" s="122"/>
      <c r="P505" s="124"/>
      <c r="Q505" s="120" t="str">
        <f>IF('③入力シート'!I481="","",'③入力シート'!S481)</f>
        <v/>
      </c>
      <c r="R505" s="122"/>
      <c r="S505" s="124"/>
      <c r="T505" s="91" t="str">
        <f>IF('③入力シート'!J481="","",'③入力シート'!J481)</f>
        <v/>
      </c>
      <c r="U505" s="101"/>
      <c r="V505" s="101"/>
      <c r="W505" s="105"/>
      <c r="X505" s="135" t="str">
        <f>IF('③入力シート'!K481="","",'③入力シート'!K481)</f>
        <v/>
      </c>
      <c r="Y505" s="137"/>
      <c r="Z505" s="137"/>
      <c r="AA505" s="137"/>
      <c r="AB505" s="139"/>
      <c r="AC505" s="91" t="str">
        <f>IF('③入力シート'!L481="","",'③入力シート'!L481)</f>
        <v/>
      </c>
      <c r="AD505" s="101"/>
      <c r="AE505" s="105"/>
    </row>
    <row r="506" spans="1:31" ht="21" customHeight="1">
      <c r="A506" s="91" t="str">
        <f>IF('③入力シート'!A482="","",'③入力シート'!A482)</f>
        <v/>
      </c>
      <c r="B506" s="101"/>
      <c r="C506" s="105"/>
      <c r="D506" s="106" t="str">
        <f>IF('③入力シート'!B482="","",'③入力シート'!B482)</f>
        <v/>
      </c>
      <c r="E506" s="108"/>
      <c r="F506" s="108"/>
      <c r="G506" s="112"/>
      <c r="H506" s="91" t="str">
        <f>IF('③入力シート'!C482="","",'③入力シート'!C482)</f>
        <v/>
      </c>
      <c r="I506" s="105"/>
      <c r="J506" s="91" t="str">
        <f>IF('③入力シート'!F482="","",'③入力シート'!Q482)</f>
        <v/>
      </c>
      <c r="K506" s="101"/>
      <c r="L506" s="101"/>
      <c r="M506" s="105"/>
      <c r="N506" s="120" t="str">
        <f>IF('③入力シート'!H482="","",'③入力シート'!R482)</f>
        <v/>
      </c>
      <c r="O506" s="122"/>
      <c r="P506" s="124"/>
      <c r="Q506" s="120" t="str">
        <f>IF('③入力シート'!I482="","",'③入力シート'!S482)</f>
        <v/>
      </c>
      <c r="R506" s="122"/>
      <c r="S506" s="124"/>
      <c r="T506" s="91" t="str">
        <f>IF('③入力シート'!J482="","",'③入力シート'!J482)</f>
        <v/>
      </c>
      <c r="U506" s="101"/>
      <c r="V506" s="101"/>
      <c r="W506" s="105"/>
      <c r="X506" s="135" t="str">
        <f>IF('③入力シート'!K482="","",'③入力シート'!K482)</f>
        <v/>
      </c>
      <c r="Y506" s="137"/>
      <c r="Z506" s="137"/>
      <c r="AA506" s="137"/>
      <c r="AB506" s="139"/>
      <c r="AC506" s="91" t="str">
        <f>IF('③入力シート'!L482="","",'③入力シート'!L482)</f>
        <v/>
      </c>
      <c r="AD506" s="101"/>
      <c r="AE506" s="105"/>
    </row>
    <row r="507" spans="1:31" ht="21" customHeight="1">
      <c r="A507" s="91" t="str">
        <f>IF('③入力シート'!A483="","",'③入力シート'!A483)</f>
        <v/>
      </c>
      <c r="B507" s="101"/>
      <c r="C507" s="105"/>
      <c r="D507" s="106" t="str">
        <f>IF('③入力シート'!B483="","",'③入力シート'!B483)</f>
        <v/>
      </c>
      <c r="E507" s="108"/>
      <c r="F507" s="108"/>
      <c r="G507" s="112"/>
      <c r="H507" s="91" t="str">
        <f>IF('③入力シート'!C483="","",'③入力シート'!C483)</f>
        <v/>
      </c>
      <c r="I507" s="105"/>
      <c r="J507" s="91" t="str">
        <f>IF('③入力シート'!F483="","",'③入力シート'!Q483)</f>
        <v/>
      </c>
      <c r="K507" s="101"/>
      <c r="L507" s="101"/>
      <c r="M507" s="105"/>
      <c r="N507" s="120" t="str">
        <f>IF('③入力シート'!H483="","",'③入力シート'!R483)</f>
        <v/>
      </c>
      <c r="O507" s="122"/>
      <c r="P507" s="124"/>
      <c r="Q507" s="120" t="str">
        <f>IF('③入力シート'!I483="","",'③入力シート'!S483)</f>
        <v/>
      </c>
      <c r="R507" s="122"/>
      <c r="S507" s="124"/>
      <c r="T507" s="91" t="str">
        <f>IF('③入力シート'!J483="","",'③入力シート'!J483)</f>
        <v/>
      </c>
      <c r="U507" s="101"/>
      <c r="V507" s="101"/>
      <c r="W507" s="105"/>
      <c r="X507" s="135" t="str">
        <f>IF('③入力シート'!K483="","",'③入力シート'!K483)</f>
        <v/>
      </c>
      <c r="Y507" s="137"/>
      <c r="Z507" s="137"/>
      <c r="AA507" s="137"/>
      <c r="AB507" s="139"/>
      <c r="AC507" s="91" t="str">
        <f>IF('③入力シート'!L483="","",'③入力シート'!L483)</f>
        <v/>
      </c>
      <c r="AD507" s="101"/>
      <c r="AE507" s="105"/>
    </row>
    <row r="508" spans="1:31" ht="21" customHeight="1">
      <c r="A508" s="91" t="str">
        <f>IF('③入力シート'!A484="","",'③入力シート'!A484)</f>
        <v/>
      </c>
      <c r="B508" s="101"/>
      <c r="C508" s="105"/>
      <c r="D508" s="106" t="str">
        <f>IF('③入力シート'!B484="","",'③入力シート'!B484)</f>
        <v/>
      </c>
      <c r="E508" s="108"/>
      <c r="F508" s="108"/>
      <c r="G508" s="112"/>
      <c r="H508" s="91" t="str">
        <f>IF('③入力シート'!C484="","",'③入力シート'!C484)</f>
        <v/>
      </c>
      <c r="I508" s="105"/>
      <c r="J508" s="91" t="str">
        <f>IF('③入力シート'!F484="","",'③入力シート'!Q484)</f>
        <v/>
      </c>
      <c r="K508" s="101"/>
      <c r="L508" s="101"/>
      <c r="M508" s="105"/>
      <c r="N508" s="120" t="str">
        <f>IF('③入力シート'!H484="","",'③入力シート'!R484)</f>
        <v/>
      </c>
      <c r="O508" s="122"/>
      <c r="P508" s="124"/>
      <c r="Q508" s="120" t="str">
        <f>IF('③入力シート'!I484="","",'③入力シート'!S484)</f>
        <v/>
      </c>
      <c r="R508" s="122"/>
      <c r="S508" s="124"/>
      <c r="T508" s="91" t="str">
        <f>IF('③入力シート'!J484="","",'③入力シート'!J484)</f>
        <v/>
      </c>
      <c r="U508" s="101"/>
      <c r="V508" s="101"/>
      <c r="W508" s="105"/>
      <c r="X508" s="135" t="str">
        <f>IF('③入力シート'!K484="","",'③入力シート'!K484)</f>
        <v/>
      </c>
      <c r="Y508" s="137"/>
      <c r="Z508" s="137"/>
      <c r="AA508" s="137"/>
      <c r="AB508" s="139"/>
      <c r="AC508" s="91" t="str">
        <f>IF('③入力シート'!L484="","",'③入力シート'!L484)</f>
        <v/>
      </c>
      <c r="AD508" s="101"/>
      <c r="AE508" s="105"/>
    </row>
    <row r="509" spans="1:31" ht="21" customHeight="1">
      <c r="A509" s="91" t="str">
        <f>IF('③入力シート'!A485="","",'③入力シート'!A485)</f>
        <v/>
      </c>
      <c r="B509" s="101"/>
      <c r="C509" s="105"/>
      <c r="D509" s="106" t="str">
        <f>IF('③入力シート'!B485="","",'③入力シート'!B485)</f>
        <v/>
      </c>
      <c r="E509" s="108"/>
      <c r="F509" s="108"/>
      <c r="G509" s="112"/>
      <c r="H509" s="91" t="str">
        <f>IF('③入力シート'!C485="","",'③入力シート'!C485)</f>
        <v/>
      </c>
      <c r="I509" s="105"/>
      <c r="J509" s="91" t="str">
        <f>IF('③入力シート'!F485="","",'③入力シート'!Q485)</f>
        <v/>
      </c>
      <c r="K509" s="101"/>
      <c r="L509" s="101"/>
      <c r="M509" s="105"/>
      <c r="N509" s="120" t="str">
        <f>IF('③入力シート'!H485="","",'③入力シート'!R485)</f>
        <v/>
      </c>
      <c r="O509" s="122"/>
      <c r="P509" s="124"/>
      <c r="Q509" s="120" t="str">
        <f>IF('③入力シート'!I485="","",'③入力シート'!S485)</f>
        <v/>
      </c>
      <c r="R509" s="122"/>
      <c r="S509" s="124"/>
      <c r="T509" s="91" t="str">
        <f>IF('③入力シート'!J485="","",'③入力シート'!J485)</f>
        <v/>
      </c>
      <c r="U509" s="101"/>
      <c r="V509" s="101"/>
      <c r="W509" s="105"/>
      <c r="X509" s="135" t="str">
        <f>IF('③入力シート'!K485="","",'③入力シート'!K485)</f>
        <v/>
      </c>
      <c r="Y509" s="137"/>
      <c r="Z509" s="137"/>
      <c r="AA509" s="137"/>
      <c r="AB509" s="139"/>
      <c r="AC509" s="91" t="str">
        <f>IF('③入力シート'!L485="","",'③入力シート'!L485)</f>
        <v/>
      </c>
      <c r="AD509" s="101"/>
      <c r="AE509" s="105"/>
    </row>
    <row r="510" spans="1:31" ht="21" customHeight="1">
      <c r="A510" s="91" t="str">
        <f>IF('③入力シート'!A486="","",'③入力シート'!A486)</f>
        <v/>
      </c>
      <c r="B510" s="101"/>
      <c r="C510" s="105"/>
      <c r="D510" s="106" t="str">
        <f>IF('③入力シート'!B486="","",'③入力シート'!B486)</f>
        <v/>
      </c>
      <c r="E510" s="108"/>
      <c r="F510" s="108"/>
      <c r="G510" s="112"/>
      <c r="H510" s="91" t="str">
        <f>IF('③入力シート'!C486="","",'③入力シート'!C486)</f>
        <v/>
      </c>
      <c r="I510" s="105"/>
      <c r="J510" s="91" t="str">
        <f>IF('③入力シート'!F486="","",'③入力シート'!Q486)</f>
        <v/>
      </c>
      <c r="K510" s="101"/>
      <c r="L510" s="101"/>
      <c r="M510" s="105"/>
      <c r="N510" s="120" t="str">
        <f>IF('③入力シート'!H486="","",'③入力シート'!R486)</f>
        <v/>
      </c>
      <c r="O510" s="122"/>
      <c r="P510" s="124"/>
      <c r="Q510" s="120" t="str">
        <f>IF('③入力シート'!I486="","",'③入力シート'!S486)</f>
        <v/>
      </c>
      <c r="R510" s="122"/>
      <c r="S510" s="124"/>
      <c r="T510" s="91" t="str">
        <f>IF('③入力シート'!J486="","",'③入力シート'!J486)</f>
        <v/>
      </c>
      <c r="U510" s="101"/>
      <c r="V510" s="101"/>
      <c r="W510" s="105"/>
      <c r="X510" s="135" t="str">
        <f>IF('③入力シート'!K486="","",'③入力シート'!K486)</f>
        <v/>
      </c>
      <c r="Y510" s="137"/>
      <c r="Z510" s="137"/>
      <c r="AA510" s="137"/>
      <c r="AB510" s="139"/>
      <c r="AC510" s="91" t="str">
        <f>IF('③入力シート'!L486="","",'③入力シート'!L486)</f>
        <v/>
      </c>
      <c r="AD510" s="101"/>
      <c r="AE510" s="105"/>
    </row>
    <row r="511" spans="1:31" ht="21" customHeight="1">
      <c r="A511" s="91" t="str">
        <f>IF('③入力シート'!A487="","",'③入力シート'!A487)</f>
        <v/>
      </c>
      <c r="B511" s="101"/>
      <c r="C511" s="105"/>
      <c r="D511" s="106" t="str">
        <f>IF('③入力シート'!B487="","",'③入力シート'!B487)</f>
        <v/>
      </c>
      <c r="E511" s="108"/>
      <c r="F511" s="108"/>
      <c r="G511" s="112"/>
      <c r="H511" s="91" t="str">
        <f>IF('③入力シート'!C487="","",'③入力シート'!C487)</f>
        <v/>
      </c>
      <c r="I511" s="105"/>
      <c r="J511" s="91" t="str">
        <f>IF('③入力シート'!F487="","",'③入力シート'!Q487)</f>
        <v/>
      </c>
      <c r="K511" s="101"/>
      <c r="L511" s="101"/>
      <c r="M511" s="105"/>
      <c r="N511" s="120" t="str">
        <f>IF('③入力シート'!H487="","",'③入力シート'!R487)</f>
        <v/>
      </c>
      <c r="O511" s="122"/>
      <c r="P511" s="124"/>
      <c r="Q511" s="120" t="str">
        <f>IF('③入力シート'!I487="","",'③入力シート'!S487)</f>
        <v/>
      </c>
      <c r="R511" s="122"/>
      <c r="S511" s="124"/>
      <c r="T511" s="91" t="str">
        <f>IF('③入力シート'!J487="","",'③入力シート'!J487)</f>
        <v/>
      </c>
      <c r="U511" s="101"/>
      <c r="V511" s="101"/>
      <c r="W511" s="105"/>
      <c r="X511" s="135" t="str">
        <f>IF('③入力シート'!K487="","",'③入力シート'!K487)</f>
        <v/>
      </c>
      <c r="Y511" s="137"/>
      <c r="Z511" s="137"/>
      <c r="AA511" s="137"/>
      <c r="AB511" s="139"/>
      <c r="AC511" s="91" t="str">
        <f>IF('③入力シート'!L487="","",'③入力シート'!L487)</f>
        <v/>
      </c>
      <c r="AD511" s="101"/>
      <c r="AE511" s="105"/>
    </row>
    <row r="512" spans="1:31" ht="21" customHeight="1">
      <c r="A512" s="91" t="str">
        <f>IF('③入力シート'!A488="","",'③入力シート'!A488)</f>
        <v/>
      </c>
      <c r="B512" s="101"/>
      <c r="C512" s="105"/>
      <c r="D512" s="106" t="str">
        <f>IF('③入力シート'!B488="","",'③入力シート'!B488)</f>
        <v/>
      </c>
      <c r="E512" s="108"/>
      <c r="F512" s="108"/>
      <c r="G512" s="112"/>
      <c r="H512" s="91" t="str">
        <f>IF('③入力シート'!C488="","",'③入力シート'!C488)</f>
        <v/>
      </c>
      <c r="I512" s="105"/>
      <c r="J512" s="91" t="str">
        <f>IF('③入力シート'!F488="","",'③入力シート'!Q488)</f>
        <v/>
      </c>
      <c r="K512" s="101"/>
      <c r="L512" s="101"/>
      <c r="M512" s="105"/>
      <c r="N512" s="120" t="str">
        <f>IF('③入力シート'!H488="","",'③入力シート'!R488)</f>
        <v/>
      </c>
      <c r="O512" s="122"/>
      <c r="P512" s="124"/>
      <c r="Q512" s="120" t="str">
        <f>IF('③入力シート'!I488="","",'③入力シート'!S488)</f>
        <v/>
      </c>
      <c r="R512" s="122"/>
      <c r="S512" s="124"/>
      <c r="T512" s="91" t="str">
        <f>IF('③入力シート'!J488="","",'③入力シート'!J488)</f>
        <v/>
      </c>
      <c r="U512" s="101"/>
      <c r="V512" s="101"/>
      <c r="W512" s="105"/>
      <c r="X512" s="135" t="str">
        <f>IF('③入力シート'!K488="","",'③入力シート'!K488)</f>
        <v/>
      </c>
      <c r="Y512" s="137"/>
      <c r="Z512" s="137"/>
      <c r="AA512" s="137"/>
      <c r="AB512" s="139"/>
      <c r="AC512" s="91" t="str">
        <f>IF('③入力シート'!L488="","",'③入力シート'!L488)</f>
        <v/>
      </c>
      <c r="AD512" s="101"/>
      <c r="AE512" s="105"/>
    </row>
    <row r="513" spans="1:31" ht="21" customHeight="1">
      <c r="A513" s="91" t="str">
        <f>IF('③入力シート'!A489="","",'③入力シート'!A489)</f>
        <v/>
      </c>
      <c r="B513" s="101"/>
      <c r="C513" s="105"/>
      <c r="D513" s="106" t="str">
        <f>IF('③入力シート'!B489="","",'③入力シート'!B489)</f>
        <v/>
      </c>
      <c r="E513" s="108"/>
      <c r="F513" s="108"/>
      <c r="G513" s="112"/>
      <c r="H513" s="91" t="str">
        <f>IF('③入力シート'!C489="","",'③入力シート'!C489)</f>
        <v/>
      </c>
      <c r="I513" s="105"/>
      <c r="J513" s="91" t="str">
        <f>IF('③入力シート'!F489="","",'③入力シート'!Q489)</f>
        <v/>
      </c>
      <c r="K513" s="101"/>
      <c r="L513" s="101"/>
      <c r="M513" s="105"/>
      <c r="N513" s="120" t="str">
        <f>IF('③入力シート'!H489="","",'③入力シート'!R489)</f>
        <v/>
      </c>
      <c r="O513" s="122"/>
      <c r="P513" s="124"/>
      <c r="Q513" s="120" t="str">
        <f>IF('③入力シート'!I489="","",'③入力シート'!S489)</f>
        <v/>
      </c>
      <c r="R513" s="122"/>
      <c r="S513" s="124"/>
      <c r="T513" s="91" t="str">
        <f>IF('③入力シート'!J489="","",'③入力シート'!J489)</f>
        <v/>
      </c>
      <c r="U513" s="101"/>
      <c r="V513" s="101"/>
      <c r="W513" s="105"/>
      <c r="X513" s="135" t="str">
        <f>IF('③入力シート'!K489="","",'③入力シート'!K489)</f>
        <v/>
      </c>
      <c r="Y513" s="137"/>
      <c r="Z513" s="137"/>
      <c r="AA513" s="137"/>
      <c r="AB513" s="139"/>
      <c r="AC513" s="91" t="str">
        <f>IF('③入力シート'!L489="","",'③入力シート'!L489)</f>
        <v/>
      </c>
      <c r="AD513" s="101"/>
      <c r="AE513" s="105"/>
    </row>
    <row r="514" spans="1:31" ht="21" customHeight="1">
      <c r="A514" s="91" t="str">
        <f>IF('③入力シート'!A490="","",'③入力シート'!A490)</f>
        <v/>
      </c>
      <c r="B514" s="101"/>
      <c r="C514" s="105"/>
      <c r="D514" s="106" t="str">
        <f>IF('③入力シート'!B490="","",'③入力シート'!B490)</f>
        <v/>
      </c>
      <c r="E514" s="108"/>
      <c r="F514" s="108"/>
      <c r="G514" s="112"/>
      <c r="H514" s="91" t="str">
        <f>IF('③入力シート'!C490="","",'③入力シート'!C490)</f>
        <v/>
      </c>
      <c r="I514" s="105"/>
      <c r="J514" s="91" t="str">
        <f>IF('③入力シート'!F490="","",'③入力シート'!Q490)</f>
        <v/>
      </c>
      <c r="K514" s="101"/>
      <c r="L514" s="101"/>
      <c r="M514" s="105"/>
      <c r="N514" s="120" t="str">
        <f>IF('③入力シート'!H490="","",'③入力シート'!R490)</f>
        <v/>
      </c>
      <c r="O514" s="122"/>
      <c r="P514" s="124"/>
      <c r="Q514" s="120" t="str">
        <f>IF('③入力シート'!I490="","",'③入力シート'!S490)</f>
        <v/>
      </c>
      <c r="R514" s="122"/>
      <c r="S514" s="124"/>
      <c r="T514" s="91" t="str">
        <f>IF('③入力シート'!J490="","",'③入力シート'!J490)</f>
        <v/>
      </c>
      <c r="U514" s="101"/>
      <c r="V514" s="101"/>
      <c r="W514" s="105"/>
      <c r="X514" s="135" t="str">
        <f>IF('③入力シート'!K490="","",'③入力シート'!K490)</f>
        <v/>
      </c>
      <c r="Y514" s="137"/>
      <c r="Z514" s="137"/>
      <c r="AA514" s="137"/>
      <c r="AB514" s="139"/>
      <c r="AC514" s="91" t="str">
        <f>IF('③入力シート'!L490="","",'③入力シート'!L490)</f>
        <v/>
      </c>
      <c r="AD514" s="101"/>
      <c r="AE514" s="105"/>
    </row>
    <row r="515" spans="1:31" ht="21" customHeight="1">
      <c r="A515" s="91" t="str">
        <f>IF('③入力シート'!A491="","",'③入力シート'!A491)</f>
        <v/>
      </c>
      <c r="B515" s="101"/>
      <c r="C515" s="105"/>
      <c r="D515" s="106" t="str">
        <f>IF('③入力シート'!B491="","",'③入力シート'!B491)</f>
        <v/>
      </c>
      <c r="E515" s="108"/>
      <c r="F515" s="108"/>
      <c r="G515" s="112"/>
      <c r="H515" s="91" t="str">
        <f>IF('③入力シート'!C491="","",'③入力シート'!C491)</f>
        <v/>
      </c>
      <c r="I515" s="105"/>
      <c r="J515" s="91" t="str">
        <f>IF('③入力シート'!F491="","",'③入力シート'!Q491)</f>
        <v/>
      </c>
      <c r="K515" s="101"/>
      <c r="L515" s="101"/>
      <c r="M515" s="105"/>
      <c r="N515" s="120" t="str">
        <f>IF('③入力シート'!H491="","",'③入力シート'!R491)</f>
        <v/>
      </c>
      <c r="O515" s="122"/>
      <c r="P515" s="124"/>
      <c r="Q515" s="120" t="str">
        <f>IF('③入力シート'!I491="","",'③入力シート'!S491)</f>
        <v/>
      </c>
      <c r="R515" s="122"/>
      <c r="S515" s="124"/>
      <c r="T515" s="91" t="str">
        <f>IF('③入力シート'!J491="","",'③入力シート'!J491)</f>
        <v/>
      </c>
      <c r="U515" s="101"/>
      <c r="V515" s="101"/>
      <c r="W515" s="105"/>
      <c r="X515" s="135" t="str">
        <f>IF('③入力シート'!K491="","",'③入力シート'!K491)</f>
        <v/>
      </c>
      <c r="Y515" s="137"/>
      <c r="Z515" s="137"/>
      <c r="AA515" s="137"/>
      <c r="AB515" s="139"/>
      <c r="AC515" s="91" t="str">
        <f>IF('③入力シート'!L491="","",'③入力シート'!L491)</f>
        <v/>
      </c>
      <c r="AD515" s="101"/>
      <c r="AE515" s="105"/>
    </row>
    <row r="516" spans="1:31" ht="21" customHeight="1">
      <c r="A516" s="91" t="str">
        <f>IF('③入力シート'!A492="","",'③入力シート'!A492)</f>
        <v/>
      </c>
      <c r="B516" s="101"/>
      <c r="C516" s="105"/>
      <c r="D516" s="106" t="str">
        <f>IF('③入力シート'!B492="","",'③入力シート'!B492)</f>
        <v/>
      </c>
      <c r="E516" s="108"/>
      <c r="F516" s="108"/>
      <c r="G516" s="112"/>
      <c r="H516" s="91" t="str">
        <f>IF('③入力シート'!C492="","",'③入力シート'!C492)</f>
        <v/>
      </c>
      <c r="I516" s="105"/>
      <c r="J516" s="91" t="str">
        <f>IF('③入力シート'!F492="","",'③入力シート'!Q492)</f>
        <v/>
      </c>
      <c r="K516" s="101"/>
      <c r="L516" s="101"/>
      <c r="M516" s="105"/>
      <c r="N516" s="120" t="str">
        <f>IF('③入力シート'!H492="","",'③入力シート'!R492)</f>
        <v/>
      </c>
      <c r="O516" s="122"/>
      <c r="P516" s="124"/>
      <c r="Q516" s="120" t="str">
        <f>IF('③入力シート'!I492="","",'③入力シート'!S492)</f>
        <v/>
      </c>
      <c r="R516" s="122"/>
      <c r="S516" s="124"/>
      <c r="T516" s="91" t="str">
        <f>IF('③入力シート'!J492="","",'③入力シート'!J492)</f>
        <v/>
      </c>
      <c r="U516" s="101"/>
      <c r="V516" s="101"/>
      <c r="W516" s="105"/>
      <c r="X516" s="135" t="str">
        <f>IF('③入力シート'!K492="","",'③入力シート'!K492)</f>
        <v/>
      </c>
      <c r="Y516" s="137"/>
      <c r="Z516" s="137"/>
      <c r="AA516" s="137"/>
      <c r="AB516" s="139"/>
      <c r="AC516" s="91" t="str">
        <f>IF('③入力シート'!L492="","",'③入力シート'!L492)</f>
        <v/>
      </c>
      <c r="AD516" s="101"/>
      <c r="AE516" s="105"/>
    </row>
    <row r="517" spans="1:31" ht="21" customHeight="1">
      <c r="A517" s="91" t="str">
        <f>IF('③入力シート'!A493="","",'③入力シート'!A493)</f>
        <v/>
      </c>
      <c r="B517" s="101"/>
      <c r="C517" s="105"/>
      <c r="D517" s="106" t="str">
        <f>IF('③入力シート'!B493="","",'③入力シート'!B493)</f>
        <v/>
      </c>
      <c r="E517" s="108"/>
      <c r="F517" s="108"/>
      <c r="G517" s="112"/>
      <c r="H517" s="91" t="str">
        <f>IF('③入力シート'!C493="","",'③入力シート'!C493)</f>
        <v/>
      </c>
      <c r="I517" s="105"/>
      <c r="J517" s="91" t="str">
        <f>IF('③入力シート'!F493="","",'③入力シート'!Q493)</f>
        <v/>
      </c>
      <c r="K517" s="101"/>
      <c r="L517" s="101"/>
      <c r="M517" s="105"/>
      <c r="N517" s="120" t="str">
        <f>IF('③入力シート'!H493="","",'③入力シート'!R493)</f>
        <v/>
      </c>
      <c r="O517" s="122"/>
      <c r="P517" s="124"/>
      <c r="Q517" s="120" t="str">
        <f>IF('③入力シート'!I493="","",'③入力シート'!S493)</f>
        <v/>
      </c>
      <c r="R517" s="122"/>
      <c r="S517" s="124"/>
      <c r="T517" s="91" t="str">
        <f>IF('③入力シート'!J493="","",'③入力シート'!J493)</f>
        <v/>
      </c>
      <c r="U517" s="101"/>
      <c r="V517" s="101"/>
      <c r="W517" s="105"/>
      <c r="X517" s="135" t="str">
        <f>IF('③入力シート'!K493="","",'③入力シート'!K493)</f>
        <v/>
      </c>
      <c r="Y517" s="137"/>
      <c r="Z517" s="137"/>
      <c r="AA517" s="137"/>
      <c r="AB517" s="139"/>
      <c r="AC517" s="91" t="str">
        <f>IF('③入力シート'!L493="","",'③入力シート'!L493)</f>
        <v/>
      </c>
      <c r="AD517" s="101"/>
      <c r="AE517" s="105"/>
    </row>
    <row r="518" spans="1:31" ht="21" customHeight="1">
      <c r="A518" s="91" t="str">
        <f>IF('③入力シート'!A494="","",'③入力シート'!A494)</f>
        <v/>
      </c>
      <c r="B518" s="101"/>
      <c r="C518" s="105"/>
      <c r="D518" s="106" t="str">
        <f>IF('③入力シート'!B494="","",'③入力シート'!B494)</f>
        <v/>
      </c>
      <c r="E518" s="108"/>
      <c r="F518" s="108"/>
      <c r="G518" s="112"/>
      <c r="H518" s="91" t="str">
        <f>IF('③入力シート'!C494="","",'③入力シート'!C494)</f>
        <v/>
      </c>
      <c r="I518" s="105"/>
      <c r="J518" s="91" t="str">
        <f>IF('③入力シート'!F494="","",'③入力シート'!Q494)</f>
        <v/>
      </c>
      <c r="K518" s="101"/>
      <c r="L518" s="101"/>
      <c r="M518" s="105"/>
      <c r="N518" s="120" t="str">
        <f>IF('③入力シート'!H494="","",'③入力シート'!R494)</f>
        <v/>
      </c>
      <c r="O518" s="122"/>
      <c r="P518" s="124"/>
      <c r="Q518" s="120" t="str">
        <f>IF('③入力シート'!I494="","",'③入力シート'!S494)</f>
        <v/>
      </c>
      <c r="R518" s="122"/>
      <c r="S518" s="124"/>
      <c r="T518" s="91" t="str">
        <f>IF('③入力シート'!J494="","",'③入力シート'!J494)</f>
        <v/>
      </c>
      <c r="U518" s="101"/>
      <c r="V518" s="101"/>
      <c r="W518" s="105"/>
      <c r="X518" s="135" t="str">
        <f>IF('③入力シート'!K494="","",'③入力シート'!K494)</f>
        <v/>
      </c>
      <c r="Y518" s="137"/>
      <c r="Z518" s="137"/>
      <c r="AA518" s="137"/>
      <c r="AB518" s="139"/>
      <c r="AC518" s="91" t="str">
        <f>IF('③入力シート'!L494="","",'③入力シート'!L494)</f>
        <v/>
      </c>
      <c r="AD518" s="101"/>
      <c r="AE518" s="105"/>
    </row>
    <row r="519" spans="1:31" ht="21" customHeight="1">
      <c r="A519" s="91" t="str">
        <f>IF('③入力シート'!A495="","",'③入力シート'!A495)</f>
        <v/>
      </c>
      <c r="B519" s="101"/>
      <c r="C519" s="105"/>
      <c r="D519" s="106" t="str">
        <f>IF('③入力シート'!B495="","",'③入力シート'!B495)</f>
        <v/>
      </c>
      <c r="E519" s="108"/>
      <c r="F519" s="108"/>
      <c r="G519" s="112"/>
      <c r="H519" s="91" t="str">
        <f>IF('③入力シート'!C495="","",'③入力シート'!C495)</f>
        <v/>
      </c>
      <c r="I519" s="105"/>
      <c r="J519" s="91" t="str">
        <f>IF('③入力シート'!F495="","",'③入力シート'!Q495)</f>
        <v/>
      </c>
      <c r="K519" s="101"/>
      <c r="L519" s="101"/>
      <c r="M519" s="105"/>
      <c r="N519" s="120" t="str">
        <f>IF('③入力シート'!H495="","",'③入力シート'!R495)</f>
        <v/>
      </c>
      <c r="O519" s="122"/>
      <c r="P519" s="124"/>
      <c r="Q519" s="120" t="str">
        <f>IF('③入力シート'!I495="","",'③入力シート'!S495)</f>
        <v/>
      </c>
      <c r="R519" s="122"/>
      <c r="S519" s="124"/>
      <c r="T519" s="91" t="str">
        <f>IF('③入力シート'!J495="","",'③入力シート'!J495)</f>
        <v/>
      </c>
      <c r="U519" s="101"/>
      <c r="V519" s="101"/>
      <c r="W519" s="105"/>
      <c r="X519" s="135" t="str">
        <f>IF('③入力シート'!K495="","",'③入力シート'!K495)</f>
        <v/>
      </c>
      <c r="Y519" s="137"/>
      <c r="Z519" s="137"/>
      <c r="AA519" s="137"/>
      <c r="AB519" s="139"/>
      <c r="AC519" s="91" t="str">
        <f>IF('③入力シート'!L495="","",'③入力シート'!L495)</f>
        <v/>
      </c>
      <c r="AD519" s="101"/>
      <c r="AE519" s="105"/>
    </row>
    <row r="520" spans="1:31" ht="21" customHeight="1">
      <c r="A520" s="91" t="str">
        <f>IF('③入力シート'!A496="","",'③入力シート'!A496)</f>
        <v/>
      </c>
      <c r="B520" s="101"/>
      <c r="C520" s="105"/>
      <c r="D520" s="106" t="str">
        <f>IF('③入力シート'!B496="","",'③入力シート'!B496)</f>
        <v/>
      </c>
      <c r="E520" s="108"/>
      <c r="F520" s="108"/>
      <c r="G520" s="112"/>
      <c r="H520" s="91" t="str">
        <f>IF('③入力シート'!C496="","",'③入力シート'!C496)</f>
        <v/>
      </c>
      <c r="I520" s="105"/>
      <c r="J520" s="91" t="str">
        <f>IF('③入力シート'!F496="","",'③入力シート'!Q496)</f>
        <v/>
      </c>
      <c r="K520" s="101"/>
      <c r="L520" s="101"/>
      <c r="M520" s="105"/>
      <c r="N520" s="120" t="str">
        <f>IF('③入力シート'!H496="","",'③入力シート'!R496)</f>
        <v/>
      </c>
      <c r="O520" s="122"/>
      <c r="P520" s="124"/>
      <c r="Q520" s="120" t="str">
        <f>IF('③入力シート'!I496="","",'③入力シート'!S496)</f>
        <v/>
      </c>
      <c r="R520" s="122"/>
      <c r="S520" s="124"/>
      <c r="T520" s="91" t="str">
        <f>IF('③入力シート'!J496="","",'③入力シート'!J496)</f>
        <v/>
      </c>
      <c r="U520" s="101"/>
      <c r="V520" s="101"/>
      <c r="W520" s="105"/>
      <c r="X520" s="135" t="str">
        <f>IF('③入力シート'!K496="","",'③入力シート'!K496)</f>
        <v/>
      </c>
      <c r="Y520" s="137"/>
      <c r="Z520" s="137"/>
      <c r="AA520" s="137"/>
      <c r="AB520" s="139"/>
      <c r="AC520" s="91" t="str">
        <f>IF('③入力シート'!L496="","",'③入力シート'!L496)</f>
        <v/>
      </c>
      <c r="AD520" s="101"/>
      <c r="AE520" s="105"/>
    </row>
    <row r="521" spans="1:31" ht="21" customHeight="1">
      <c r="A521" s="91" t="str">
        <f>IF('③入力シート'!A497="","",'③入力シート'!A497)</f>
        <v/>
      </c>
      <c r="B521" s="101"/>
      <c r="C521" s="105"/>
      <c r="D521" s="106" t="str">
        <f>IF('③入力シート'!B497="","",'③入力シート'!B497)</f>
        <v/>
      </c>
      <c r="E521" s="108"/>
      <c r="F521" s="108"/>
      <c r="G521" s="112"/>
      <c r="H521" s="91" t="str">
        <f>IF('③入力シート'!C497="","",'③入力シート'!C497)</f>
        <v/>
      </c>
      <c r="I521" s="105"/>
      <c r="J521" s="91" t="str">
        <f>IF('③入力シート'!F497="","",'③入力シート'!Q497)</f>
        <v/>
      </c>
      <c r="K521" s="101"/>
      <c r="L521" s="101"/>
      <c r="M521" s="105"/>
      <c r="N521" s="120" t="str">
        <f>IF('③入力シート'!H497="","",'③入力シート'!R497)</f>
        <v/>
      </c>
      <c r="O521" s="122"/>
      <c r="P521" s="124"/>
      <c r="Q521" s="120" t="str">
        <f>IF('③入力シート'!I497="","",'③入力シート'!S497)</f>
        <v/>
      </c>
      <c r="R521" s="122"/>
      <c r="S521" s="124"/>
      <c r="T521" s="91" t="str">
        <f>IF('③入力シート'!J497="","",'③入力シート'!J497)</f>
        <v/>
      </c>
      <c r="U521" s="101"/>
      <c r="V521" s="101"/>
      <c r="W521" s="105"/>
      <c r="X521" s="135" t="str">
        <f>IF('③入力シート'!K497="","",'③入力シート'!K497)</f>
        <v/>
      </c>
      <c r="Y521" s="137"/>
      <c r="Z521" s="137"/>
      <c r="AA521" s="137"/>
      <c r="AB521" s="139"/>
      <c r="AC521" s="91" t="str">
        <f>IF('③入力シート'!L497="","",'③入力シート'!L497)</f>
        <v/>
      </c>
      <c r="AD521" s="101"/>
      <c r="AE521" s="105"/>
    </row>
    <row r="522" spans="1:31" ht="21" customHeight="1">
      <c r="A522" s="91" t="str">
        <f>IF('③入力シート'!A498="","",'③入力シート'!A498)</f>
        <v/>
      </c>
      <c r="B522" s="101"/>
      <c r="C522" s="105"/>
      <c r="D522" s="106" t="str">
        <f>IF('③入力シート'!B498="","",'③入力シート'!B498)</f>
        <v/>
      </c>
      <c r="E522" s="108"/>
      <c r="F522" s="108"/>
      <c r="G522" s="112"/>
      <c r="H522" s="91" t="str">
        <f>IF('③入力シート'!C498="","",'③入力シート'!C498)</f>
        <v/>
      </c>
      <c r="I522" s="105"/>
      <c r="J522" s="91" t="str">
        <f>IF('③入力シート'!F498="","",'③入力シート'!Q498)</f>
        <v/>
      </c>
      <c r="K522" s="101"/>
      <c r="L522" s="101"/>
      <c r="M522" s="105"/>
      <c r="N522" s="120" t="str">
        <f>IF('③入力シート'!H498="","",'③入力シート'!R498)</f>
        <v/>
      </c>
      <c r="O522" s="122"/>
      <c r="P522" s="124"/>
      <c r="Q522" s="120" t="str">
        <f>IF('③入力シート'!I498="","",'③入力シート'!S498)</f>
        <v/>
      </c>
      <c r="R522" s="122"/>
      <c r="S522" s="124"/>
      <c r="T522" s="91" t="str">
        <f>IF('③入力シート'!J498="","",'③入力シート'!J498)</f>
        <v/>
      </c>
      <c r="U522" s="101"/>
      <c r="V522" s="101"/>
      <c r="W522" s="105"/>
      <c r="X522" s="135" t="str">
        <f>IF('③入力シート'!K498="","",'③入力シート'!K498)</f>
        <v/>
      </c>
      <c r="Y522" s="137"/>
      <c r="Z522" s="137"/>
      <c r="AA522" s="137"/>
      <c r="AB522" s="139"/>
      <c r="AC522" s="91" t="str">
        <f>IF('③入力シート'!L498="","",'③入力シート'!L498)</f>
        <v/>
      </c>
      <c r="AD522" s="101"/>
      <c r="AE522" s="105"/>
    </row>
    <row r="523" spans="1:31" ht="21" customHeight="1">
      <c r="A523" s="91" t="str">
        <f>IF('③入力シート'!A499="","",'③入力シート'!A499)</f>
        <v/>
      </c>
      <c r="B523" s="101"/>
      <c r="C523" s="105"/>
      <c r="D523" s="106" t="str">
        <f>IF('③入力シート'!B499="","",'③入力シート'!B499)</f>
        <v/>
      </c>
      <c r="E523" s="108"/>
      <c r="F523" s="108"/>
      <c r="G523" s="112"/>
      <c r="H523" s="91" t="str">
        <f>IF('③入力シート'!C499="","",'③入力シート'!C499)</f>
        <v/>
      </c>
      <c r="I523" s="105"/>
      <c r="J523" s="91" t="str">
        <f>IF('③入力シート'!F499="","",'③入力シート'!Q499)</f>
        <v/>
      </c>
      <c r="K523" s="101"/>
      <c r="L523" s="101"/>
      <c r="M523" s="105"/>
      <c r="N523" s="120" t="str">
        <f>IF('③入力シート'!H499="","",'③入力シート'!R499)</f>
        <v/>
      </c>
      <c r="O523" s="122"/>
      <c r="P523" s="124"/>
      <c r="Q523" s="120" t="str">
        <f>IF('③入力シート'!I499="","",'③入力シート'!S499)</f>
        <v/>
      </c>
      <c r="R523" s="122"/>
      <c r="S523" s="124"/>
      <c r="T523" s="91" t="str">
        <f>IF('③入力シート'!J499="","",'③入力シート'!J499)</f>
        <v/>
      </c>
      <c r="U523" s="101"/>
      <c r="V523" s="101"/>
      <c r="W523" s="105"/>
      <c r="X523" s="135" t="str">
        <f>IF('③入力シート'!K499="","",'③入力シート'!K499)</f>
        <v/>
      </c>
      <c r="Y523" s="137"/>
      <c r="Z523" s="137"/>
      <c r="AA523" s="137"/>
      <c r="AB523" s="139"/>
      <c r="AC523" s="91" t="str">
        <f>IF('③入力シート'!L499="","",'③入力シート'!L499)</f>
        <v/>
      </c>
      <c r="AD523" s="101"/>
      <c r="AE523" s="105"/>
    </row>
    <row r="524" spans="1:31" ht="21" customHeight="1">
      <c r="A524" s="91" t="str">
        <f>IF('③入力シート'!A500="","",'③入力シート'!A500)</f>
        <v/>
      </c>
      <c r="B524" s="101"/>
      <c r="C524" s="105"/>
      <c r="D524" s="106" t="str">
        <f>IF('③入力シート'!B500="","",'③入力シート'!B500)</f>
        <v/>
      </c>
      <c r="E524" s="108"/>
      <c r="F524" s="108"/>
      <c r="G524" s="112"/>
      <c r="H524" s="91" t="str">
        <f>IF('③入力シート'!C500="","",'③入力シート'!C500)</f>
        <v/>
      </c>
      <c r="I524" s="105"/>
      <c r="J524" s="91" t="str">
        <f>IF('③入力シート'!F500="","",'③入力シート'!Q500)</f>
        <v/>
      </c>
      <c r="K524" s="101"/>
      <c r="L524" s="101"/>
      <c r="M524" s="105"/>
      <c r="N524" s="120" t="str">
        <f>IF('③入力シート'!H500="","",'③入力シート'!R500)</f>
        <v/>
      </c>
      <c r="O524" s="122"/>
      <c r="P524" s="124"/>
      <c r="Q524" s="120" t="str">
        <f>IF('③入力シート'!I500="","",'③入力シート'!S500)</f>
        <v/>
      </c>
      <c r="R524" s="122"/>
      <c r="S524" s="124"/>
      <c r="T524" s="91" t="str">
        <f>IF('③入力シート'!J500="","",'③入力シート'!J500)</f>
        <v/>
      </c>
      <c r="U524" s="101"/>
      <c r="V524" s="101"/>
      <c r="W524" s="105"/>
      <c r="X524" s="135" t="str">
        <f>IF('③入力シート'!K500="","",'③入力シート'!K500)</f>
        <v/>
      </c>
      <c r="Y524" s="137"/>
      <c r="Z524" s="137"/>
      <c r="AA524" s="137"/>
      <c r="AB524" s="139"/>
      <c r="AC524" s="91" t="str">
        <f>IF('③入力シート'!L500="","",'③入力シート'!L500)</f>
        <v/>
      </c>
      <c r="AD524" s="101"/>
      <c r="AE524" s="105"/>
    </row>
  </sheetData>
  <sheetProtection sheet="1" objects="1" scenarios="1"/>
  <mergeCells count="4511">
    <mergeCell ref="A3:AE3"/>
    <mergeCell ref="B9:G9"/>
    <mergeCell ref="K9:N9"/>
    <mergeCell ref="S9:X9"/>
    <mergeCell ref="F14:K14"/>
    <mergeCell ref="O14:R14"/>
    <mergeCell ref="W14:AB14"/>
    <mergeCell ref="F15:K15"/>
    <mergeCell ref="O15:R15"/>
    <mergeCell ref="W15:AB15"/>
    <mergeCell ref="F16:K16"/>
    <mergeCell ref="O16:R16"/>
    <mergeCell ref="W16:AB16"/>
    <mergeCell ref="F17:K17"/>
    <mergeCell ref="O17:R17"/>
    <mergeCell ref="W17:AB17"/>
    <mergeCell ref="F18:K18"/>
    <mergeCell ref="O18:R18"/>
    <mergeCell ref="W18:AB18"/>
    <mergeCell ref="F19:K19"/>
    <mergeCell ref="O19:R19"/>
    <mergeCell ref="W19:AB19"/>
    <mergeCell ref="F20:K20"/>
    <mergeCell ref="O20:R20"/>
    <mergeCell ref="W20:AB20"/>
    <mergeCell ref="O22:R22"/>
    <mergeCell ref="W22:AB22"/>
    <mergeCell ref="C24:N24"/>
    <mergeCell ref="O24:P24"/>
    <mergeCell ref="Q24:Y24"/>
    <mergeCell ref="Z24:AA24"/>
    <mergeCell ref="A26:S26"/>
    <mergeCell ref="T26:U26"/>
    <mergeCell ref="V26:W26"/>
    <mergeCell ref="X26:AE26"/>
    <mergeCell ref="J27:M27"/>
    <mergeCell ref="T27:W27"/>
    <mergeCell ref="X27:AB27"/>
    <mergeCell ref="A28:C28"/>
    <mergeCell ref="D28:G28"/>
    <mergeCell ref="H28:I28"/>
    <mergeCell ref="J28:M28"/>
    <mergeCell ref="N28:P28"/>
    <mergeCell ref="Q28:S28"/>
    <mergeCell ref="T28:W28"/>
    <mergeCell ref="X28:AB28"/>
    <mergeCell ref="AC28:AE28"/>
    <mergeCell ref="A29:C29"/>
    <mergeCell ref="D29:G29"/>
    <mergeCell ref="H29:I29"/>
    <mergeCell ref="J29:M29"/>
    <mergeCell ref="N29:P29"/>
    <mergeCell ref="Q29:S29"/>
    <mergeCell ref="T29:W29"/>
    <mergeCell ref="X29:AB29"/>
    <mergeCell ref="AC29:AE29"/>
    <mergeCell ref="A30:C30"/>
    <mergeCell ref="D30:G30"/>
    <mergeCell ref="H30:I30"/>
    <mergeCell ref="J30:M30"/>
    <mergeCell ref="N30:P30"/>
    <mergeCell ref="Q30:S30"/>
    <mergeCell ref="T30:W30"/>
    <mergeCell ref="X30:AB30"/>
    <mergeCell ref="AC30:AE30"/>
    <mergeCell ref="A31:C31"/>
    <mergeCell ref="D31:G31"/>
    <mergeCell ref="H31:I31"/>
    <mergeCell ref="J31:M31"/>
    <mergeCell ref="N31:P31"/>
    <mergeCell ref="Q31:S31"/>
    <mergeCell ref="T31:W31"/>
    <mergeCell ref="X31:AB31"/>
    <mergeCell ref="AC31:AE31"/>
    <mergeCell ref="A32:C32"/>
    <mergeCell ref="D32:G32"/>
    <mergeCell ref="H32:I32"/>
    <mergeCell ref="J32:M32"/>
    <mergeCell ref="N32:P32"/>
    <mergeCell ref="Q32:S32"/>
    <mergeCell ref="T32:W32"/>
    <mergeCell ref="X32:AB32"/>
    <mergeCell ref="AC32:AE32"/>
    <mergeCell ref="A33:C33"/>
    <mergeCell ref="D33:G33"/>
    <mergeCell ref="H33:I33"/>
    <mergeCell ref="J33:M33"/>
    <mergeCell ref="N33:P33"/>
    <mergeCell ref="Q33:S33"/>
    <mergeCell ref="T33:W33"/>
    <mergeCell ref="X33:AB33"/>
    <mergeCell ref="AC33:AE33"/>
    <mergeCell ref="A34:C34"/>
    <mergeCell ref="D34:G34"/>
    <mergeCell ref="H34:I34"/>
    <mergeCell ref="J34:M34"/>
    <mergeCell ref="N34:P34"/>
    <mergeCell ref="Q34:S34"/>
    <mergeCell ref="T34:W34"/>
    <mergeCell ref="X34:AB34"/>
    <mergeCell ref="AC34:AE34"/>
    <mergeCell ref="A35:C35"/>
    <mergeCell ref="D35:G35"/>
    <mergeCell ref="H35:I35"/>
    <mergeCell ref="J35:M35"/>
    <mergeCell ref="N35:P35"/>
    <mergeCell ref="Q35:S35"/>
    <mergeCell ref="T35:W35"/>
    <mergeCell ref="X35:AB35"/>
    <mergeCell ref="AC35:AE35"/>
    <mergeCell ref="A36:C36"/>
    <mergeCell ref="D36:G36"/>
    <mergeCell ref="H36:I36"/>
    <mergeCell ref="J36:M36"/>
    <mergeCell ref="N36:P36"/>
    <mergeCell ref="Q36:S36"/>
    <mergeCell ref="T36:W36"/>
    <mergeCell ref="X36:AB36"/>
    <mergeCell ref="AC36:AE36"/>
    <mergeCell ref="A37:C37"/>
    <mergeCell ref="D37:G37"/>
    <mergeCell ref="H37:I37"/>
    <mergeCell ref="J37:M37"/>
    <mergeCell ref="N37:P37"/>
    <mergeCell ref="Q37:S37"/>
    <mergeCell ref="T37:W37"/>
    <mergeCell ref="X37:AB37"/>
    <mergeCell ref="AC37:AE37"/>
    <mergeCell ref="A38:C38"/>
    <mergeCell ref="D38:G38"/>
    <mergeCell ref="H38:I38"/>
    <mergeCell ref="J38:M38"/>
    <mergeCell ref="N38:P38"/>
    <mergeCell ref="Q38:S38"/>
    <mergeCell ref="T38:W38"/>
    <mergeCell ref="X38:AB38"/>
    <mergeCell ref="AC38:AE38"/>
    <mergeCell ref="A39:C39"/>
    <mergeCell ref="D39:G39"/>
    <mergeCell ref="H39:I39"/>
    <mergeCell ref="J39:M39"/>
    <mergeCell ref="N39:P39"/>
    <mergeCell ref="Q39:S39"/>
    <mergeCell ref="T39:W39"/>
    <mergeCell ref="X39:AB39"/>
    <mergeCell ref="AC39:AE39"/>
    <mergeCell ref="A40:C40"/>
    <mergeCell ref="D40:G40"/>
    <mergeCell ref="H40:I40"/>
    <mergeCell ref="J40:M40"/>
    <mergeCell ref="N40:P40"/>
    <mergeCell ref="Q40:S40"/>
    <mergeCell ref="T40:W40"/>
    <mergeCell ref="X40:AB40"/>
    <mergeCell ref="AC40:AE40"/>
    <mergeCell ref="A41:C41"/>
    <mergeCell ref="D41:G41"/>
    <mergeCell ref="H41:I41"/>
    <mergeCell ref="J41:M41"/>
    <mergeCell ref="N41:P41"/>
    <mergeCell ref="Q41:S41"/>
    <mergeCell ref="T41:W41"/>
    <mergeCell ref="X41:AB41"/>
    <mergeCell ref="AC41:AE41"/>
    <mergeCell ref="A42:C42"/>
    <mergeCell ref="D42:G42"/>
    <mergeCell ref="H42:I42"/>
    <mergeCell ref="J42:M42"/>
    <mergeCell ref="N42:P42"/>
    <mergeCell ref="Q42:S42"/>
    <mergeCell ref="T42:W42"/>
    <mergeCell ref="X42:AB42"/>
    <mergeCell ref="AC42:AE42"/>
    <mergeCell ref="A43:C43"/>
    <mergeCell ref="D43:G43"/>
    <mergeCell ref="H43:I43"/>
    <mergeCell ref="J43:M43"/>
    <mergeCell ref="N43:P43"/>
    <mergeCell ref="Q43:S43"/>
    <mergeCell ref="T43:W43"/>
    <mergeCell ref="X43:AB43"/>
    <mergeCell ref="AC43:AE43"/>
    <mergeCell ref="A44:C44"/>
    <mergeCell ref="D44:G44"/>
    <mergeCell ref="H44:I44"/>
    <mergeCell ref="J44:M44"/>
    <mergeCell ref="N44:P44"/>
    <mergeCell ref="Q44:S44"/>
    <mergeCell ref="T44:W44"/>
    <mergeCell ref="X44:AB44"/>
    <mergeCell ref="AC44:AE44"/>
    <mergeCell ref="A45:C45"/>
    <mergeCell ref="D45:G45"/>
    <mergeCell ref="H45:I45"/>
    <mergeCell ref="J45:M45"/>
    <mergeCell ref="N45:P45"/>
    <mergeCell ref="Q45:S45"/>
    <mergeCell ref="T45:W45"/>
    <mergeCell ref="X45:AB45"/>
    <mergeCell ref="AC45:AE45"/>
    <mergeCell ref="A46:C46"/>
    <mergeCell ref="D46:G46"/>
    <mergeCell ref="H46:I46"/>
    <mergeCell ref="J46:M46"/>
    <mergeCell ref="N46:P46"/>
    <mergeCell ref="Q46:S46"/>
    <mergeCell ref="T46:W46"/>
    <mergeCell ref="X46:AB46"/>
    <mergeCell ref="AC46:AE46"/>
    <mergeCell ref="A47:C47"/>
    <mergeCell ref="D47:G47"/>
    <mergeCell ref="H47:I47"/>
    <mergeCell ref="J47:M47"/>
    <mergeCell ref="N47:P47"/>
    <mergeCell ref="Q47:S47"/>
    <mergeCell ref="T47:W47"/>
    <mergeCell ref="X47:AB47"/>
    <mergeCell ref="AC47:AE47"/>
    <mergeCell ref="A48:C48"/>
    <mergeCell ref="D48:G48"/>
    <mergeCell ref="H48:I48"/>
    <mergeCell ref="J48:M48"/>
    <mergeCell ref="N48:P48"/>
    <mergeCell ref="Q48:S48"/>
    <mergeCell ref="T48:W48"/>
    <mergeCell ref="X48:AB48"/>
    <mergeCell ref="AC48:AE48"/>
    <mergeCell ref="A49:C49"/>
    <mergeCell ref="D49:G49"/>
    <mergeCell ref="H49:I49"/>
    <mergeCell ref="J49:M49"/>
    <mergeCell ref="N49:P49"/>
    <mergeCell ref="Q49:S49"/>
    <mergeCell ref="T49:W49"/>
    <mergeCell ref="X49:AB49"/>
    <mergeCell ref="AC49:AE49"/>
    <mergeCell ref="A50:C50"/>
    <mergeCell ref="D50:G50"/>
    <mergeCell ref="H50:I50"/>
    <mergeCell ref="J50:M50"/>
    <mergeCell ref="N50:P50"/>
    <mergeCell ref="Q50:S50"/>
    <mergeCell ref="T50:W50"/>
    <mergeCell ref="X50:AB50"/>
    <mergeCell ref="AC50:AE50"/>
    <mergeCell ref="A51:C51"/>
    <mergeCell ref="D51:G51"/>
    <mergeCell ref="H51:I51"/>
    <mergeCell ref="J51:M51"/>
    <mergeCell ref="N51:P51"/>
    <mergeCell ref="Q51:S51"/>
    <mergeCell ref="T51:W51"/>
    <mergeCell ref="X51:AB51"/>
    <mergeCell ref="AC51:AE51"/>
    <mergeCell ref="A52:C52"/>
    <mergeCell ref="D52:G52"/>
    <mergeCell ref="H52:I52"/>
    <mergeCell ref="J52:M52"/>
    <mergeCell ref="N52:P52"/>
    <mergeCell ref="Q52:S52"/>
    <mergeCell ref="T52:W52"/>
    <mergeCell ref="X52:AB52"/>
    <mergeCell ref="AC52:AE52"/>
    <mergeCell ref="A53:C53"/>
    <mergeCell ref="D53:G53"/>
    <mergeCell ref="H53:I53"/>
    <mergeCell ref="J53:M53"/>
    <mergeCell ref="N53:P53"/>
    <mergeCell ref="Q53:S53"/>
    <mergeCell ref="T53:W53"/>
    <mergeCell ref="X53:AB53"/>
    <mergeCell ref="AC53:AE53"/>
    <mergeCell ref="A54:C54"/>
    <mergeCell ref="D54:G54"/>
    <mergeCell ref="H54:I54"/>
    <mergeCell ref="J54:M54"/>
    <mergeCell ref="N54:P54"/>
    <mergeCell ref="Q54:S54"/>
    <mergeCell ref="T54:W54"/>
    <mergeCell ref="X54:AB54"/>
    <mergeCell ref="AC54:AE54"/>
    <mergeCell ref="A55:C55"/>
    <mergeCell ref="D55:G55"/>
    <mergeCell ref="H55:I55"/>
    <mergeCell ref="J55:M55"/>
    <mergeCell ref="N55:P55"/>
    <mergeCell ref="Q55:S55"/>
    <mergeCell ref="T55:W55"/>
    <mergeCell ref="X55:AB55"/>
    <mergeCell ref="AC55:AE55"/>
    <mergeCell ref="A56:C56"/>
    <mergeCell ref="D56:G56"/>
    <mergeCell ref="H56:I56"/>
    <mergeCell ref="J56:M56"/>
    <mergeCell ref="N56:P56"/>
    <mergeCell ref="Q56:S56"/>
    <mergeCell ref="T56:W56"/>
    <mergeCell ref="X56:AB56"/>
    <mergeCell ref="AC56:AE56"/>
    <mergeCell ref="A57:C57"/>
    <mergeCell ref="D57:G57"/>
    <mergeCell ref="H57:I57"/>
    <mergeCell ref="J57:M57"/>
    <mergeCell ref="N57:P57"/>
    <mergeCell ref="Q57:S57"/>
    <mergeCell ref="T57:W57"/>
    <mergeCell ref="X57:AB57"/>
    <mergeCell ref="AC57:AE57"/>
    <mergeCell ref="A58:C58"/>
    <mergeCell ref="D58:G58"/>
    <mergeCell ref="H58:I58"/>
    <mergeCell ref="J58:M58"/>
    <mergeCell ref="N58:P58"/>
    <mergeCell ref="Q58:S58"/>
    <mergeCell ref="T58:W58"/>
    <mergeCell ref="X58:AB58"/>
    <mergeCell ref="AC58:AE58"/>
    <mergeCell ref="A59:C59"/>
    <mergeCell ref="D59:G59"/>
    <mergeCell ref="H59:I59"/>
    <mergeCell ref="J59:M59"/>
    <mergeCell ref="N59:P59"/>
    <mergeCell ref="Q59:S59"/>
    <mergeCell ref="T59:W59"/>
    <mergeCell ref="X59:AB59"/>
    <mergeCell ref="AC59:AE59"/>
    <mergeCell ref="A60:C60"/>
    <mergeCell ref="D60:G60"/>
    <mergeCell ref="H60:I60"/>
    <mergeCell ref="J60:M60"/>
    <mergeCell ref="N60:P60"/>
    <mergeCell ref="Q60:S60"/>
    <mergeCell ref="T60:W60"/>
    <mergeCell ref="X60:AB60"/>
    <mergeCell ref="AC60:AE60"/>
    <mergeCell ref="A61:C61"/>
    <mergeCell ref="D61:G61"/>
    <mergeCell ref="H61:I61"/>
    <mergeCell ref="J61:M61"/>
    <mergeCell ref="N61:P61"/>
    <mergeCell ref="Q61:S61"/>
    <mergeCell ref="T61:W61"/>
    <mergeCell ref="X61:AB61"/>
    <mergeCell ref="AC61:AE61"/>
    <mergeCell ref="A62:C62"/>
    <mergeCell ref="D62:G62"/>
    <mergeCell ref="H62:I62"/>
    <mergeCell ref="J62:M62"/>
    <mergeCell ref="N62:P62"/>
    <mergeCell ref="Q62:S62"/>
    <mergeCell ref="T62:W62"/>
    <mergeCell ref="X62:AB62"/>
    <mergeCell ref="AC62:AE62"/>
    <mergeCell ref="A63:C63"/>
    <mergeCell ref="D63:G63"/>
    <mergeCell ref="H63:I63"/>
    <mergeCell ref="J63:M63"/>
    <mergeCell ref="N63:P63"/>
    <mergeCell ref="Q63:S63"/>
    <mergeCell ref="T63:W63"/>
    <mergeCell ref="X63:AB63"/>
    <mergeCell ref="AC63:AE63"/>
    <mergeCell ref="A64:C64"/>
    <mergeCell ref="D64:G64"/>
    <mergeCell ref="H64:I64"/>
    <mergeCell ref="J64:M64"/>
    <mergeCell ref="N64:P64"/>
    <mergeCell ref="Q64:S64"/>
    <mergeCell ref="T64:W64"/>
    <mergeCell ref="X64:AB64"/>
    <mergeCell ref="AC64:AE64"/>
    <mergeCell ref="A65:C65"/>
    <mergeCell ref="D65:G65"/>
    <mergeCell ref="H65:I65"/>
    <mergeCell ref="J65:M65"/>
    <mergeCell ref="N65:P65"/>
    <mergeCell ref="Q65:S65"/>
    <mergeCell ref="T65:W65"/>
    <mergeCell ref="X65:AB65"/>
    <mergeCell ref="AC65:AE65"/>
    <mergeCell ref="A66:C66"/>
    <mergeCell ref="D66:G66"/>
    <mergeCell ref="H66:I66"/>
    <mergeCell ref="J66:M66"/>
    <mergeCell ref="N66:P66"/>
    <mergeCell ref="Q66:S66"/>
    <mergeCell ref="T66:W66"/>
    <mergeCell ref="X66:AB66"/>
    <mergeCell ref="AC66:AE66"/>
    <mergeCell ref="A67:C67"/>
    <mergeCell ref="D67:G67"/>
    <mergeCell ref="H67:I67"/>
    <mergeCell ref="J67:M67"/>
    <mergeCell ref="N67:P67"/>
    <mergeCell ref="Q67:S67"/>
    <mergeCell ref="T67:W67"/>
    <mergeCell ref="X67:AB67"/>
    <mergeCell ref="AC67:AE67"/>
    <mergeCell ref="A68:C68"/>
    <mergeCell ref="D68:G68"/>
    <mergeCell ref="H68:I68"/>
    <mergeCell ref="J68:M68"/>
    <mergeCell ref="N68:P68"/>
    <mergeCell ref="Q68:S68"/>
    <mergeCell ref="T68:W68"/>
    <mergeCell ref="X68:AB68"/>
    <mergeCell ref="AC68:AE68"/>
    <mergeCell ref="A69:C69"/>
    <mergeCell ref="D69:G69"/>
    <mergeCell ref="H69:I69"/>
    <mergeCell ref="J69:M69"/>
    <mergeCell ref="N69:P69"/>
    <mergeCell ref="Q69:S69"/>
    <mergeCell ref="T69:W69"/>
    <mergeCell ref="X69:AB69"/>
    <mergeCell ref="AC69:AE69"/>
    <mergeCell ref="A70:C70"/>
    <mergeCell ref="D70:G70"/>
    <mergeCell ref="H70:I70"/>
    <mergeCell ref="J70:M70"/>
    <mergeCell ref="N70:P70"/>
    <mergeCell ref="Q70:S70"/>
    <mergeCell ref="T70:W70"/>
    <mergeCell ref="X70:AB70"/>
    <mergeCell ref="AC70:AE70"/>
    <mergeCell ref="A71:C71"/>
    <mergeCell ref="D71:G71"/>
    <mergeCell ref="H71:I71"/>
    <mergeCell ref="J71:M71"/>
    <mergeCell ref="N71:P71"/>
    <mergeCell ref="Q71:S71"/>
    <mergeCell ref="T71:W71"/>
    <mergeCell ref="X71:AB71"/>
    <mergeCell ref="AC71:AE71"/>
    <mergeCell ref="A72:C72"/>
    <mergeCell ref="D72:G72"/>
    <mergeCell ref="H72:I72"/>
    <mergeCell ref="J72:M72"/>
    <mergeCell ref="N72:P72"/>
    <mergeCell ref="Q72:S72"/>
    <mergeCell ref="T72:W72"/>
    <mergeCell ref="X72:AB72"/>
    <mergeCell ref="AC72:AE72"/>
    <mergeCell ref="A73:C73"/>
    <mergeCell ref="D73:G73"/>
    <mergeCell ref="H73:I73"/>
    <mergeCell ref="J73:M73"/>
    <mergeCell ref="N73:P73"/>
    <mergeCell ref="Q73:S73"/>
    <mergeCell ref="T73:W73"/>
    <mergeCell ref="X73:AB73"/>
    <mergeCell ref="AC73:AE73"/>
    <mergeCell ref="A74:C74"/>
    <mergeCell ref="D74:G74"/>
    <mergeCell ref="H74:I74"/>
    <mergeCell ref="J74:M74"/>
    <mergeCell ref="N74:P74"/>
    <mergeCell ref="Q74:S74"/>
    <mergeCell ref="T74:W74"/>
    <mergeCell ref="X74:AB74"/>
    <mergeCell ref="AC74:AE74"/>
    <mergeCell ref="A75:C75"/>
    <mergeCell ref="D75:G75"/>
    <mergeCell ref="H75:I75"/>
    <mergeCell ref="J75:M75"/>
    <mergeCell ref="N75:P75"/>
    <mergeCell ref="Q75:S75"/>
    <mergeCell ref="T75:W75"/>
    <mergeCell ref="X75:AB75"/>
    <mergeCell ref="AC75:AE75"/>
    <mergeCell ref="A76:C76"/>
    <mergeCell ref="D76:G76"/>
    <mergeCell ref="H76:I76"/>
    <mergeCell ref="J76:M76"/>
    <mergeCell ref="N76:P76"/>
    <mergeCell ref="Q76:S76"/>
    <mergeCell ref="T76:W76"/>
    <mergeCell ref="X76:AB76"/>
    <mergeCell ref="AC76:AE76"/>
    <mergeCell ref="A77:C77"/>
    <mergeCell ref="D77:G77"/>
    <mergeCell ref="H77:I77"/>
    <mergeCell ref="J77:M77"/>
    <mergeCell ref="N77:P77"/>
    <mergeCell ref="Q77:S77"/>
    <mergeCell ref="T77:W77"/>
    <mergeCell ref="X77:AB77"/>
    <mergeCell ref="AC77:AE77"/>
    <mergeCell ref="A78:C78"/>
    <mergeCell ref="D78:G78"/>
    <mergeCell ref="H78:I78"/>
    <mergeCell ref="J78:M78"/>
    <mergeCell ref="N78:P78"/>
    <mergeCell ref="Q78:S78"/>
    <mergeCell ref="T78:W78"/>
    <mergeCell ref="X78:AB78"/>
    <mergeCell ref="AC78:AE78"/>
    <mergeCell ref="A79:C79"/>
    <mergeCell ref="D79:G79"/>
    <mergeCell ref="H79:I79"/>
    <mergeCell ref="J79:M79"/>
    <mergeCell ref="N79:P79"/>
    <mergeCell ref="Q79:S79"/>
    <mergeCell ref="T79:W79"/>
    <mergeCell ref="X79:AB79"/>
    <mergeCell ref="AC79:AE79"/>
    <mergeCell ref="A80:C80"/>
    <mergeCell ref="D80:G80"/>
    <mergeCell ref="H80:I80"/>
    <mergeCell ref="J80:M80"/>
    <mergeCell ref="N80:P80"/>
    <mergeCell ref="Q80:S80"/>
    <mergeCell ref="T80:W80"/>
    <mergeCell ref="X80:AB80"/>
    <mergeCell ref="AC80:AE80"/>
    <mergeCell ref="A81:C81"/>
    <mergeCell ref="D81:G81"/>
    <mergeCell ref="H81:I81"/>
    <mergeCell ref="J81:M81"/>
    <mergeCell ref="N81:P81"/>
    <mergeCell ref="Q81:S81"/>
    <mergeCell ref="T81:W81"/>
    <mergeCell ref="X81:AB81"/>
    <mergeCell ref="AC81:AE81"/>
    <mergeCell ref="A82:C82"/>
    <mergeCell ref="D82:G82"/>
    <mergeCell ref="H82:I82"/>
    <mergeCell ref="J82:M82"/>
    <mergeCell ref="N82:P82"/>
    <mergeCell ref="Q82:S82"/>
    <mergeCell ref="T82:W82"/>
    <mergeCell ref="X82:AB82"/>
    <mergeCell ref="AC82:AE82"/>
    <mergeCell ref="A83:C83"/>
    <mergeCell ref="D83:G83"/>
    <mergeCell ref="H83:I83"/>
    <mergeCell ref="J83:M83"/>
    <mergeCell ref="N83:P83"/>
    <mergeCell ref="Q83:S83"/>
    <mergeCell ref="T83:W83"/>
    <mergeCell ref="X83:AB83"/>
    <mergeCell ref="AC83:AE83"/>
    <mergeCell ref="A84:C84"/>
    <mergeCell ref="D84:G84"/>
    <mergeCell ref="H84:I84"/>
    <mergeCell ref="J84:M84"/>
    <mergeCell ref="N84:P84"/>
    <mergeCell ref="Q84:S84"/>
    <mergeCell ref="T84:W84"/>
    <mergeCell ref="X84:AB84"/>
    <mergeCell ref="AC84:AE84"/>
    <mergeCell ref="A85:C85"/>
    <mergeCell ref="D85:G85"/>
    <mergeCell ref="H85:I85"/>
    <mergeCell ref="J85:M85"/>
    <mergeCell ref="N85:P85"/>
    <mergeCell ref="Q85:S85"/>
    <mergeCell ref="T85:W85"/>
    <mergeCell ref="X85:AB85"/>
    <mergeCell ref="AC85:AE85"/>
    <mergeCell ref="A86:C86"/>
    <mergeCell ref="D86:G86"/>
    <mergeCell ref="H86:I86"/>
    <mergeCell ref="J86:M86"/>
    <mergeCell ref="N86:P86"/>
    <mergeCell ref="Q86:S86"/>
    <mergeCell ref="T86:W86"/>
    <mergeCell ref="X86:AB86"/>
    <mergeCell ref="AC86:AE86"/>
    <mergeCell ref="A87:C87"/>
    <mergeCell ref="D87:G87"/>
    <mergeCell ref="H87:I87"/>
    <mergeCell ref="J87:M87"/>
    <mergeCell ref="N87:P87"/>
    <mergeCell ref="Q87:S87"/>
    <mergeCell ref="T87:W87"/>
    <mergeCell ref="X87:AB87"/>
    <mergeCell ref="AC87:AE87"/>
    <mergeCell ref="A88:C88"/>
    <mergeCell ref="D88:G88"/>
    <mergeCell ref="H88:I88"/>
    <mergeCell ref="J88:M88"/>
    <mergeCell ref="N88:P88"/>
    <mergeCell ref="Q88:S88"/>
    <mergeCell ref="T88:W88"/>
    <mergeCell ref="X88:AB88"/>
    <mergeCell ref="AC88:AE88"/>
    <mergeCell ref="A89:C89"/>
    <mergeCell ref="D89:G89"/>
    <mergeCell ref="H89:I89"/>
    <mergeCell ref="J89:M89"/>
    <mergeCell ref="N89:P89"/>
    <mergeCell ref="Q89:S89"/>
    <mergeCell ref="T89:W89"/>
    <mergeCell ref="X89:AB89"/>
    <mergeCell ref="AC89:AE89"/>
    <mergeCell ref="A90:C90"/>
    <mergeCell ref="D90:G90"/>
    <mergeCell ref="H90:I90"/>
    <mergeCell ref="J90:M90"/>
    <mergeCell ref="N90:P90"/>
    <mergeCell ref="Q90:S90"/>
    <mergeCell ref="T90:W90"/>
    <mergeCell ref="X90:AB90"/>
    <mergeCell ref="AC90:AE90"/>
    <mergeCell ref="A91:C91"/>
    <mergeCell ref="D91:G91"/>
    <mergeCell ref="H91:I91"/>
    <mergeCell ref="J91:M91"/>
    <mergeCell ref="N91:P91"/>
    <mergeCell ref="Q91:S91"/>
    <mergeCell ref="T91:W91"/>
    <mergeCell ref="X91:AB91"/>
    <mergeCell ref="AC91:AE91"/>
    <mergeCell ref="A92:C92"/>
    <mergeCell ref="D92:G92"/>
    <mergeCell ref="H92:I92"/>
    <mergeCell ref="J92:M92"/>
    <mergeCell ref="N92:P92"/>
    <mergeCell ref="Q92:S92"/>
    <mergeCell ref="T92:W92"/>
    <mergeCell ref="X92:AB92"/>
    <mergeCell ref="AC92:AE92"/>
    <mergeCell ref="A93:C93"/>
    <mergeCell ref="D93:G93"/>
    <mergeCell ref="H93:I93"/>
    <mergeCell ref="J93:M93"/>
    <mergeCell ref="N93:P93"/>
    <mergeCell ref="Q93:S93"/>
    <mergeCell ref="T93:W93"/>
    <mergeCell ref="X93:AB93"/>
    <mergeCell ref="AC93:AE93"/>
    <mergeCell ref="A94:C94"/>
    <mergeCell ref="D94:G94"/>
    <mergeCell ref="H94:I94"/>
    <mergeCell ref="J94:M94"/>
    <mergeCell ref="N94:P94"/>
    <mergeCell ref="Q94:S94"/>
    <mergeCell ref="T94:W94"/>
    <mergeCell ref="X94:AB94"/>
    <mergeCell ref="AC94:AE94"/>
    <mergeCell ref="A95:C95"/>
    <mergeCell ref="D95:G95"/>
    <mergeCell ref="H95:I95"/>
    <mergeCell ref="J95:M95"/>
    <mergeCell ref="N95:P95"/>
    <mergeCell ref="Q95:S95"/>
    <mergeCell ref="T95:W95"/>
    <mergeCell ref="X95:AB95"/>
    <mergeCell ref="AC95:AE95"/>
    <mergeCell ref="A96:C96"/>
    <mergeCell ref="D96:G96"/>
    <mergeCell ref="H96:I96"/>
    <mergeCell ref="J96:M96"/>
    <mergeCell ref="N96:P96"/>
    <mergeCell ref="Q96:S96"/>
    <mergeCell ref="T96:W96"/>
    <mergeCell ref="X96:AB96"/>
    <mergeCell ref="AC96:AE96"/>
    <mergeCell ref="A97:C97"/>
    <mergeCell ref="D97:G97"/>
    <mergeCell ref="H97:I97"/>
    <mergeCell ref="J97:M97"/>
    <mergeCell ref="N97:P97"/>
    <mergeCell ref="Q97:S97"/>
    <mergeCell ref="T97:W97"/>
    <mergeCell ref="X97:AB97"/>
    <mergeCell ref="AC97:AE97"/>
    <mergeCell ref="A98:C98"/>
    <mergeCell ref="D98:G98"/>
    <mergeCell ref="H98:I98"/>
    <mergeCell ref="J98:M98"/>
    <mergeCell ref="N98:P98"/>
    <mergeCell ref="Q98:S98"/>
    <mergeCell ref="T98:W98"/>
    <mergeCell ref="X98:AB98"/>
    <mergeCell ref="AC98:AE98"/>
    <mergeCell ref="A99:C99"/>
    <mergeCell ref="D99:G99"/>
    <mergeCell ref="H99:I99"/>
    <mergeCell ref="J99:M99"/>
    <mergeCell ref="N99:P99"/>
    <mergeCell ref="Q99:S99"/>
    <mergeCell ref="T99:W99"/>
    <mergeCell ref="X99:AB99"/>
    <mergeCell ref="AC99:AE99"/>
    <mergeCell ref="A100:C100"/>
    <mergeCell ref="D100:G100"/>
    <mergeCell ref="H100:I100"/>
    <mergeCell ref="J100:M100"/>
    <mergeCell ref="N100:P100"/>
    <mergeCell ref="Q100:S100"/>
    <mergeCell ref="T100:W100"/>
    <mergeCell ref="X100:AB100"/>
    <mergeCell ref="AC100:AE100"/>
    <mergeCell ref="A101:C101"/>
    <mergeCell ref="D101:G101"/>
    <mergeCell ref="H101:I101"/>
    <mergeCell ref="J101:M101"/>
    <mergeCell ref="N101:P101"/>
    <mergeCell ref="Q101:S101"/>
    <mergeCell ref="T101:W101"/>
    <mergeCell ref="X101:AB101"/>
    <mergeCell ref="AC101:AE101"/>
    <mergeCell ref="A102:C102"/>
    <mergeCell ref="D102:G102"/>
    <mergeCell ref="H102:I102"/>
    <mergeCell ref="J102:M102"/>
    <mergeCell ref="N102:P102"/>
    <mergeCell ref="Q102:S102"/>
    <mergeCell ref="T102:W102"/>
    <mergeCell ref="X102:AB102"/>
    <mergeCell ref="AC102:AE102"/>
    <mergeCell ref="A103:C103"/>
    <mergeCell ref="D103:G103"/>
    <mergeCell ref="H103:I103"/>
    <mergeCell ref="J103:M103"/>
    <mergeCell ref="N103:P103"/>
    <mergeCell ref="Q103:S103"/>
    <mergeCell ref="T103:W103"/>
    <mergeCell ref="X103:AB103"/>
    <mergeCell ref="AC103:AE103"/>
    <mergeCell ref="A104:C104"/>
    <mergeCell ref="D104:G104"/>
    <mergeCell ref="H104:I104"/>
    <mergeCell ref="J104:M104"/>
    <mergeCell ref="N104:P104"/>
    <mergeCell ref="Q104:S104"/>
    <mergeCell ref="T104:W104"/>
    <mergeCell ref="X104:AB104"/>
    <mergeCell ref="AC104:AE104"/>
    <mergeCell ref="A105:C105"/>
    <mergeCell ref="D105:G105"/>
    <mergeCell ref="H105:I105"/>
    <mergeCell ref="J105:M105"/>
    <mergeCell ref="N105:P105"/>
    <mergeCell ref="Q105:S105"/>
    <mergeCell ref="T105:W105"/>
    <mergeCell ref="X105:AB105"/>
    <mergeCell ref="AC105:AE105"/>
    <mergeCell ref="A106:C106"/>
    <mergeCell ref="D106:G106"/>
    <mergeCell ref="H106:I106"/>
    <mergeCell ref="J106:M106"/>
    <mergeCell ref="N106:P106"/>
    <mergeCell ref="Q106:S106"/>
    <mergeCell ref="T106:W106"/>
    <mergeCell ref="X106:AB106"/>
    <mergeCell ref="AC106:AE106"/>
    <mergeCell ref="A107:C107"/>
    <mergeCell ref="D107:G107"/>
    <mergeCell ref="H107:I107"/>
    <mergeCell ref="J107:M107"/>
    <mergeCell ref="N107:P107"/>
    <mergeCell ref="Q107:S107"/>
    <mergeCell ref="T107:W107"/>
    <mergeCell ref="X107:AB107"/>
    <mergeCell ref="AC107:AE107"/>
    <mergeCell ref="A108:C108"/>
    <mergeCell ref="D108:G108"/>
    <mergeCell ref="H108:I108"/>
    <mergeCell ref="J108:M108"/>
    <mergeCell ref="N108:P108"/>
    <mergeCell ref="Q108:S108"/>
    <mergeCell ref="T108:W108"/>
    <mergeCell ref="X108:AB108"/>
    <mergeCell ref="AC108:AE108"/>
    <mergeCell ref="A109:C109"/>
    <mergeCell ref="D109:G109"/>
    <mergeCell ref="H109:I109"/>
    <mergeCell ref="J109:M109"/>
    <mergeCell ref="N109:P109"/>
    <mergeCell ref="Q109:S109"/>
    <mergeCell ref="T109:W109"/>
    <mergeCell ref="X109:AB109"/>
    <mergeCell ref="AC109:AE109"/>
    <mergeCell ref="A110:C110"/>
    <mergeCell ref="D110:G110"/>
    <mergeCell ref="H110:I110"/>
    <mergeCell ref="J110:M110"/>
    <mergeCell ref="N110:P110"/>
    <mergeCell ref="Q110:S110"/>
    <mergeCell ref="T110:W110"/>
    <mergeCell ref="X110:AB110"/>
    <mergeCell ref="AC110:AE110"/>
    <mergeCell ref="A111:C111"/>
    <mergeCell ref="D111:G111"/>
    <mergeCell ref="H111:I111"/>
    <mergeCell ref="J111:M111"/>
    <mergeCell ref="N111:P111"/>
    <mergeCell ref="Q111:S111"/>
    <mergeCell ref="T111:W111"/>
    <mergeCell ref="X111:AB111"/>
    <mergeCell ref="AC111:AE111"/>
    <mergeCell ref="A112:C112"/>
    <mergeCell ref="D112:G112"/>
    <mergeCell ref="H112:I112"/>
    <mergeCell ref="J112:M112"/>
    <mergeCell ref="N112:P112"/>
    <mergeCell ref="Q112:S112"/>
    <mergeCell ref="T112:W112"/>
    <mergeCell ref="X112:AB112"/>
    <mergeCell ref="AC112:AE112"/>
    <mergeCell ref="A113:C113"/>
    <mergeCell ref="D113:G113"/>
    <mergeCell ref="H113:I113"/>
    <mergeCell ref="J113:M113"/>
    <mergeCell ref="N113:P113"/>
    <mergeCell ref="Q113:S113"/>
    <mergeCell ref="T113:W113"/>
    <mergeCell ref="X113:AB113"/>
    <mergeCell ref="AC113:AE113"/>
    <mergeCell ref="A114:C114"/>
    <mergeCell ref="D114:G114"/>
    <mergeCell ref="H114:I114"/>
    <mergeCell ref="J114:M114"/>
    <mergeCell ref="N114:P114"/>
    <mergeCell ref="Q114:S114"/>
    <mergeCell ref="T114:W114"/>
    <mergeCell ref="X114:AB114"/>
    <mergeCell ref="AC114:AE114"/>
    <mergeCell ref="A115:C115"/>
    <mergeCell ref="D115:G115"/>
    <mergeCell ref="H115:I115"/>
    <mergeCell ref="J115:M115"/>
    <mergeCell ref="N115:P115"/>
    <mergeCell ref="Q115:S115"/>
    <mergeCell ref="T115:W115"/>
    <mergeCell ref="X115:AB115"/>
    <mergeCell ref="AC115:AE115"/>
    <mergeCell ref="A116:C116"/>
    <mergeCell ref="D116:G116"/>
    <mergeCell ref="H116:I116"/>
    <mergeCell ref="J116:M116"/>
    <mergeCell ref="N116:P116"/>
    <mergeCell ref="Q116:S116"/>
    <mergeCell ref="T116:W116"/>
    <mergeCell ref="X116:AB116"/>
    <mergeCell ref="AC116:AE116"/>
    <mergeCell ref="A117:C117"/>
    <mergeCell ref="D117:G117"/>
    <mergeCell ref="H117:I117"/>
    <mergeCell ref="J117:M117"/>
    <mergeCell ref="N117:P117"/>
    <mergeCell ref="Q117:S117"/>
    <mergeCell ref="T117:W117"/>
    <mergeCell ref="X117:AB117"/>
    <mergeCell ref="AC117:AE117"/>
    <mergeCell ref="A118:C118"/>
    <mergeCell ref="D118:G118"/>
    <mergeCell ref="H118:I118"/>
    <mergeCell ref="J118:M118"/>
    <mergeCell ref="N118:P118"/>
    <mergeCell ref="Q118:S118"/>
    <mergeCell ref="T118:W118"/>
    <mergeCell ref="X118:AB118"/>
    <mergeCell ref="AC118:AE118"/>
    <mergeCell ref="A119:C119"/>
    <mergeCell ref="D119:G119"/>
    <mergeCell ref="H119:I119"/>
    <mergeCell ref="J119:M119"/>
    <mergeCell ref="N119:P119"/>
    <mergeCell ref="Q119:S119"/>
    <mergeCell ref="T119:W119"/>
    <mergeCell ref="X119:AB119"/>
    <mergeCell ref="AC119:AE119"/>
    <mergeCell ref="A120:C120"/>
    <mergeCell ref="D120:G120"/>
    <mergeCell ref="H120:I120"/>
    <mergeCell ref="J120:M120"/>
    <mergeCell ref="N120:P120"/>
    <mergeCell ref="Q120:S120"/>
    <mergeCell ref="T120:W120"/>
    <mergeCell ref="X120:AB120"/>
    <mergeCell ref="AC120:AE120"/>
    <mergeCell ref="A121:C121"/>
    <mergeCell ref="D121:G121"/>
    <mergeCell ref="H121:I121"/>
    <mergeCell ref="J121:M121"/>
    <mergeCell ref="N121:P121"/>
    <mergeCell ref="Q121:S121"/>
    <mergeCell ref="T121:W121"/>
    <mergeCell ref="X121:AB121"/>
    <mergeCell ref="AC121:AE121"/>
    <mergeCell ref="A122:C122"/>
    <mergeCell ref="D122:G122"/>
    <mergeCell ref="H122:I122"/>
    <mergeCell ref="J122:M122"/>
    <mergeCell ref="N122:P122"/>
    <mergeCell ref="Q122:S122"/>
    <mergeCell ref="T122:W122"/>
    <mergeCell ref="X122:AB122"/>
    <mergeCell ref="AC122:AE122"/>
    <mergeCell ref="A123:C123"/>
    <mergeCell ref="D123:G123"/>
    <mergeCell ref="H123:I123"/>
    <mergeCell ref="J123:M123"/>
    <mergeCell ref="N123:P123"/>
    <mergeCell ref="Q123:S123"/>
    <mergeCell ref="T123:W123"/>
    <mergeCell ref="X123:AB123"/>
    <mergeCell ref="AC123:AE123"/>
    <mergeCell ref="A124:C124"/>
    <mergeCell ref="D124:G124"/>
    <mergeCell ref="H124:I124"/>
    <mergeCell ref="J124:M124"/>
    <mergeCell ref="N124:P124"/>
    <mergeCell ref="Q124:S124"/>
    <mergeCell ref="T124:W124"/>
    <mergeCell ref="X124:AB124"/>
    <mergeCell ref="AC124:AE124"/>
    <mergeCell ref="A125:C125"/>
    <mergeCell ref="D125:G125"/>
    <mergeCell ref="H125:I125"/>
    <mergeCell ref="J125:M125"/>
    <mergeCell ref="N125:P125"/>
    <mergeCell ref="Q125:S125"/>
    <mergeCell ref="T125:W125"/>
    <mergeCell ref="X125:AB125"/>
    <mergeCell ref="AC125:AE125"/>
    <mergeCell ref="A126:C126"/>
    <mergeCell ref="D126:G126"/>
    <mergeCell ref="H126:I126"/>
    <mergeCell ref="J126:M126"/>
    <mergeCell ref="N126:P126"/>
    <mergeCell ref="Q126:S126"/>
    <mergeCell ref="T126:W126"/>
    <mergeCell ref="X126:AB126"/>
    <mergeCell ref="AC126:AE126"/>
    <mergeCell ref="A127:C127"/>
    <mergeCell ref="D127:G127"/>
    <mergeCell ref="H127:I127"/>
    <mergeCell ref="J127:M127"/>
    <mergeCell ref="N127:P127"/>
    <mergeCell ref="Q127:S127"/>
    <mergeCell ref="T127:W127"/>
    <mergeCell ref="X127:AB127"/>
    <mergeCell ref="AC127:AE127"/>
    <mergeCell ref="A128:C128"/>
    <mergeCell ref="D128:G128"/>
    <mergeCell ref="H128:I128"/>
    <mergeCell ref="J128:M128"/>
    <mergeCell ref="N128:P128"/>
    <mergeCell ref="Q128:S128"/>
    <mergeCell ref="T128:W128"/>
    <mergeCell ref="X128:AB128"/>
    <mergeCell ref="AC128:AE128"/>
    <mergeCell ref="A129:C129"/>
    <mergeCell ref="D129:G129"/>
    <mergeCell ref="H129:I129"/>
    <mergeCell ref="J129:M129"/>
    <mergeCell ref="N129:P129"/>
    <mergeCell ref="Q129:S129"/>
    <mergeCell ref="T129:W129"/>
    <mergeCell ref="X129:AB129"/>
    <mergeCell ref="AC129:AE129"/>
    <mergeCell ref="A130:C130"/>
    <mergeCell ref="D130:G130"/>
    <mergeCell ref="H130:I130"/>
    <mergeCell ref="J130:M130"/>
    <mergeCell ref="N130:P130"/>
    <mergeCell ref="Q130:S130"/>
    <mergeCell ref="T130:W130"/>
    <mergeCell ref="X130:AB130"/>
    <mergeCell ref="AC130:AE130"/>
    <mergeCell ref="A131:C131"/>
    <mergeCell ref="D131:G131"/>
    <mergeCell ref="H131:I131"/>
    <mergeCell ref="J131:M131"/>
    <mergeCell ref="N131:P131"/>
    <mergeCell ref="Q131:S131"/>
    <mergeCell ref="T131:W131"/>
    <mergeCell ref="X131:AB131"/>
    <mergeCell ref="AC131:AE131"/>
    <mergeCell ref="A132:C132"/>
    <mergeCell ref="D132:G132"/>
    <mergeCell ref="H132:I132"/>
    <mergeCell ref="J132:M132"/>
    <mergeCell ref="N132:P132"/>
    <mergeCell ref="Q132:S132"/>
    <mergeCell ref="T132:W132"/>
    <mergeCell ref="X132:AB132"/>
    <mergeCell ref="AC132:AE132"/>
    <mergeCell ref="A133:C133"/>
    <mergeCell ref="D133:G133"/>
    <mergeCell ref="H133:I133"/>
    <mergeCell ref="J133:M133"/>
    <mergeCell ref="N133:P133"/>
    <mergeCell ref="Q133:S133"/>
    <mergeCell ref="T133:W133"/>
    <mergeCell ref="X133:AB133"/>
    <mergeCell ref="AC133:AE133"/>
    <mergeCell ref="A134:C134"/>
    <mergeCell ref="D134:G134"/>
    <mergeCell ref="H134:I134"/>
    <mergeCell ref="J134:M134"/>
    <mergeCell ref="N134:P134"/>
    <mergeCell ref="Q134:S134"/>
    <mergeCell ref="T134:W134"/>
    <mergeCell ref="X134:AB134"/>
    <mergeCell ref="AC134:AE134"/>
    <mergeCell ref="A135:C135"/>
    <mergeCell ref="D135:G135"/>
    <mergeCell ref="H135:I135"/>
    <mergeCell ref="J135:M135"/>
    <mergeCell ref="N135:P135"/>
    <mergeCell ref="Q135:S135"/>
    <mergeCell ref="T135:W135"/>
    <mergeCell ref="X135:AB135"/>
    <mergeCell ref="AC135:AE135"/>
    <mergeCell ref="A136:C136"/>
    <mergeCell ref="D136:G136"/>
    <mergeCell ref="H136:I136"/>
    <mergeCell ref="J136:M136"/>
    <mergeCell ref="N136:P136"/>
    <mergeCell ref="Q136:S136"/>
    <mergeCell ref="T136:W136"/>
    <mergeCell ref="X136:AB136"/>
    <mergeCell ref="AC136:AE136"/>
    <mergeCell ref="A137:C137"/>
    <mergeCell ref="D137:G137"/>
    <mergeCell ref="H137:I137"/>
    <mergeCell ref="J137:M137"/>
    <mergeCell ref="N137:P137"/>
    <mergeCell ref="Q137:S137"/>
    <mergeCell ref="T137:W137"/>
    <mergeCell ref="X137:AB137"/>
    <mergeCell ref="AC137:AE137"/>
    <mergeCell ref="A138:C138"/>
    <mergeCell ref="D138:G138"/>
    <mergeCell ref="H138:I138"/>
    <mergeCell ref="J138:M138"/>
    <mergeCell ref="N138:P138"/>
    <mergeCell ref="Q138:S138"/>
    <mergeCell ref="T138:W138"/>
    <mergeCell ref="X138:AB138"/>
    <mergeCell ref="AC138:AE138"/>
    <mergeCell ref="A139:C139"/>
    <mergeCell ref="D139:G139"/>
    <mergeCell ref="H139:I139"/>
    <mergeCell ref="J139:M139"/>
    <mergeCell ref="N139:P139"/>
    <mergeCell ref="Q139:S139"/>
    <mergeCell ref="T139:W139"/>
    <mergeCell ref="X139:AB139"/>
    <mergeCell ref="AC139:AE139"/>
    <mergeCell ref="A140:C140"/>
    <mergeCell ref="D140:G140"/>
    <mergeCell ref="H140:I140"/>
    <mergeCell ref="J140:M140"/>
    <mergeCell ref="N140:P140"/>
    <mergeCell ref="Q140:S140"/>
    <mergeCell ref="T140:W140"/>
    <mergeCell ref="X140:AB140"/>
    <mergeCell ref="AC140:AE140"/>
    <mergeCell ref="A141:C141"/>
    <mergeCell ref="D141:G141"/>
    <mergeCell ref="H141:I141"/>
    <mergeCell ref="J141:M141"/>
    <mergeCell ref="N141:P141"/>
    <mergeCell ref="Q141:S141"/>
    <mergeCell ref="T141:W141"/>
    <mergeCell ref="X141:AB141"/>
    <mergeCell ref="AC141:AE141"/>
    <mergeCell ref="A142:C142"/>
    <mergeCell ref="D142:G142"/>
    <mergeCell ref="H142:I142"/>
    <mergeCell ref="J142:M142"/>
    <mergeCell ref="N142:P142"/>
    <mergeCell ref="Q142:S142"/>
    <mergeCell ref="T142:W142"/>
    <mergeCell ref="X142:AB142"/>
    <mergeCell ref="AC142:AE142"/>
    <mergeCell ref="A143:C143"/>
    <mergeCell ref="D143:G143"/>
    <mergeCell ref="H143:I143"/>
    <mergeCell ref="J143:M143"/>
    <mergeCell ref="N143:P143"/>
    <mergeCell ref="Q143:S143"/>
    <mergeCell ref="T143:W143"/>
    <mergeCell ref="X143:AB143"/>
    <mergeCell ref="AC143:AE143"/>
    <mergeCell ref="A144:C144"/>
    <mergeCell ref="D144:G144"/>
    <mergeCell ref="H144:I144"/>
    <mergeCell ref="J144:M144"/>
    <mergeCell ref="N144:P144"/>
    <mergeCell ref="Q144:S144"/>
    <mergeCell ref="T144:W144"/>
    <mergeCell ref="X144:AB144"/>
    <mergeCell ref="AC144:AE144"/>
    <mergeCell ref="A145:C145"/>
    <mergeCell ref="D145:G145"/>
    <mergeCell ref="H145:I145"/>
    <mergeCell ref="J145:M145"/>
    <mergeCell ref="N145:P145"/>
    <mergeCell ref="Q145:S145"/>
    <mergeCell ref="T145:W145"/>
    <mergeCell ref="X145:AB145"/>
    <mergeCell ref="AC145:AE145"/>
    <mergeCell ref="A146:C146"/>
    <mergeCell ref="D146:G146"/>
    <mergeCell ref="H146:I146"/>
    <mergeCell ref="J146:M146"/>
    <mergeCell ref="N146:P146"/>
    <mergeCell ref="Q146:S146"/>
    <mergeCell ref="T146:W146"/>
    <mergeCell ref="X146:AB146"/>
    <mergeCell ref="AC146:AE146"/>
    <mergeCell ref="A147:C147"/>
    <mergeCell ref="D147:G147"/>
    <mergeCell ref="H147:I147"/>
    <mergeCell ref="J147:M147"/>
    <mergeCell ref="N147:P147"/>
    <mergeCell ref="Q147:S147"/>
    <mergeCell ref="T147:W147"/>
    <mergeCell ref="X147:AB147"/>
    <mergeCell ref="AC147:AE147"/>
    <mergeCell ref="A148:C148"/>
    <mergeCell ref="D148:G148"/>
    <mergeCell ref="H148:I148"/>
    <mergeCell ref="J148:M148"/>
    <mergeCell ref="N148:P148"/>
    <mergeCell ref="Q148:S148"/>
    <mergeCell ref="T148:W148"/>
    <mergeCell ref="X148:AB148"/>
    <mergeCell ref="AC148:AE148"/>
    <mergeCell ref="A149:C149"/>
    <mergeCell ref="D149:G149"/>
    <mergeCell ref="H149:I149"/>
    <mergeCell ref="J149:M149"/>
    <mergeCell ref="N149:P149"/>
    <mergeCell ref="Q149:S149"/>
    <mergeCell ref="T149:W149"/>
    <mergeCell ref="X149:AB149"/>
    <mergeCell ref="AC149:AE149"/>
    <mergeCell ref="A150:C150"/>
    <mergeCell ref="D150:G150"/>
    <mergeCell ref="H150:I150"/>
    <mergeCell ref="J150:M150"/>
    <mergeCell ref="N150:P150"/>
    <mergeCell ref="Q150:S150"/>
    <mergeCell ref="T150:W150"/>
    <mergeCell ref="X150:AB150"/>
    <mergeCell ref="AC150:AE150"/>
    <mergeCell ref="A151:C151"/>
    <mergeCell ref="D151:G151"/>
    <mergeCell ref="H151:I151"/>
    <mergeCell ref="J151:M151"/>
    <mergeCell ref="N151:P151"/>
    <mergeCell ref="Q151:S151"/>
    <mergeCell ref="T151:W151"/>
    <mergeCell ref="X151:AB151"/>
    <mergeCell ref="AC151:AE151"/>
    <mergeCell ref="A152:C152"/>
    <mergeCell ref="D152:G152"/>
    <mergeCell ref="H152:I152"/>
    <mergeCell ref="J152:M152"/>
    <mergeCell ref="N152:P152"/>
    <mergeCell ref="Q152:S152"/>
    <mergeCell ref="T152:W152"/>
    <mergeCell ref="X152:AB152"/>
    <mergeCell ref="AC152:AE152"/>
    <mergeCell ref="A153:C153"/>
    <mergeCell ref="D153:G153"/>
    <mergeCell ref="H153:I153"/>
    <mergeCell ref="J153:M153"/>
    <mergeCell ref="N153:P153"/>
    <mergeCell ref="Q153:S153"/>
    <mergeCell ref="T153:W153"/>
    <mergeCell ref="X153:AB153"/>
    <mergeCell ref="AC153:AE153"/>
    <mergeCell ref="A154:C154"/>
    <mergeCell ref="D154:G154"/>
    <mergeCell ref="H154:I154"/>
    <mergeCell ref="J154:M154"/>
    <mergeCell ref="N154:P154"/>
    <mergeCell ref="Q154:S154"/>
    <mergeCell ref="T154:W154"/>
    <mergeCell ref="X154:AB154"/>
    <mergeCell ref="AC154:AE154"/>
    <mergeCell ref="A155:C155"/>
    <mergeCell ref="D155:G155"/>
    <mergeCell ref="H155:I155"/>
    <mergeCell ref="J155:M155"/>
    <mergeCell ref="N155:P155"/>
    <mergeCell ref="Q155:S155"/>
    <mergeCell ref="T155:W155"/>
    <mergeCell ref="X155:AB155"/>
    <mergeCell ref="AC155:AE155"/>
    <mergeCell ref="A156:C156"/>
    <mergeCell ref="D156:G156"/>
    <mergeCell ref="H156:I156"/>
    <mergeCell ref="J156:M156"/>
    <mergeCell ref="N156:P156"/>
    <mergeCell ref="Q156:S156"/>
    <mergeCell ref="T156:W156"/>
    <mergeCell ref="X156:AB156"/>
    <mergeCell ref="AC156:AE156"/>
    <mergeCell ref="A157:C157"/>
    <mergeCell ref="D157:G157"/>
    <mergeCell ref="H157:I157"/>
    <mergeCell ref="J157:M157"/>
    <mergeCell ref="N157:P157"/>
    <mergeCell ref="Q157:S157"/>
    <mergeCell ref="T157:W157"/>
    <mergeCell ref="X157:AB157"/>
    <mergeCell ref="AC157:AE157"/>
    <mergeCell ref="A158:C158"/>
    <mergeCell ref="D158:G158"/>
    <mergeCell ref="H158:I158"/>
    <mergeCell ref="J158:M158"/>
    <mergeCell ref="N158:P158"/>
    <mergeCell ref="Q158:S158"/>
    <mergeCell ref="T158:W158"/>
    <mergeCell ref="X158:AB158"/>
    <mergeCell ref="AC158:AE158"/>
    <mergeCell ref="A159:C159"/>
    <mergeCell ref="D159:G159"/>
    <mergeCell ref="H159:I159"/>
    <mergeCell ref="J159:M159"/>
    <mergeCell ref="N159:P159"/>
    <mergeCell ref="Q159:S159"/>
    <mergeCell ref="T159:W159"/>
    <mergeCell ref="X159:AB159"/>
    <mergeCell ref="AC159:AE159"/>
    <mergeCell ref="A160:C160"/>
    <mergeCell ref="D160:G160"/>
    <mergeCell ref="H160:I160"/>
    <mergeCell ref="J160:M160"/>
    <mergeCell ref="N160:P160"/>
    <mergeCell ref="Q160:S160"/>
    <mergeCell ref="T160:W160"/>
    <mergeCell ref="X160:AB160"/>
    <mergeCell ref="AC160:AE160"/>
    <mergeCell ref="A161:C161"/>
    <mergeCell ref="D161:G161"/>
    <mergeCell ref="H161:I161"/>
    <mergeCell ref="J161:M161"/>
    <mergeCell ref="N161:P161"/>
    <mergeCell ref="Q161:S161"/>
    <mergeCell ref="T161:W161"/>
    <mergeCell ref="X161:AB161"/>
    <mergeCell ref="AC161:AE161"/>
    <mergeCell ref="A162:C162"/>
    <mergeCell ref="D162:G162"/>
    <mergeCell ref="H162:I162"/>
    <mergeCell ref="J162:M162"/>
    <mergeCell ref="N162:P162"/>
    <mergeCell ref="Q162:S162"/>
    <mergeCell ref="T162:W162"/>
    <mergeCell ref="X162:AB162"/>
    <mergeCell ref="AC162:AE162"/>
    <mergeCell ref="A163:C163"/>
    <mergeCell ref="D163:G163"/>
    <mergeCell ref="H163:I163"/>
    <mergeCell ref="J163:M163"/>
    <mergeCell ref="N163:P163"/>
    <mergeCell ref="Q163:S163"/>
    <mergeCell ref="T163:W163"/>
    <mergeCell ref="X163:AB163"/>
    <mergeCell ref="AC163:AE163"/>
    <mergeCell ref="A164:C164"/>
    <mergeCell ref="D164:G164"/>
    <mergeCell ref="H164:I164"/>
    <mergeCell ref="J164:M164"/>
    <mergeCell ref="N164:P164"/>
    <mergeCell ref="Q164:S164"/>
    <mergeCell ref="T164:W164"/>
    <mergeCell ref="X164:AB164"/>
    <mergeCell ref="AC164:AE164"/>
    <mergeCell ref="A165:C165"/>
    <mergeCell ref="D165:G165"/>
    <mergeCell ref="H165:I165"/>
    <mergeCell ref="J165:M165"/>
    <mergeCell ref="N165:P165"/>
    <mergeCell ref="Q165:S165"/>
    <mergeCell ref="T165:W165"/>
    <mergeCell ref="X165:AB165"/>
    <mergeCell ref="AC165:AE165"/>
    <mergeCell ref="A166:C166"/>
    <mergeCell ref="D166:G166"/>
    <mergeCell ref="H166:I166"/>
    <mergeCell ref="J166:M166"/>
    <mergeCell ref="N166:P166"/>
    <mergeCell ref="Q166:S166"/>
    <mergeCell ref="T166:W166"/>
    <mergeCell ref="X166:AB166"/>
    <mergeCell ref="AC166:AE166"/>
    <mergeCell ref="A167:C167"/>
    <mergeCell ref="D167:G167"/>
    <mergeCell ref="H167:I167"/>
    <mergeCell ref="J167:M167"/>
    <mergeCell ref="N167:P167"/>
    <mergeCell ref="Q167:S167"/>
    <mergeCell ref="T167:W167"/>
    <mergeCell ref="X167:AB167"/>
    <mergeCell ref="AC167:AE167"/>
    <mergeCell ref="A168:C168"/>
    <mergeCell ref="D168:G168"/>
    <mergeCell ref="H168:I168"/>
    <mergeCell ref="J168:M168"/>
    <mergeCell ref="N168:P168"/>
    <mergeCell ref="Q168:S168"/>
    <mergeCell ref="T168:W168"/>
    <mergeCell ref="X168:AB168"/>
    <mergeCell ref="AC168:AE168"/>
    <mergeCell ref="A169:C169"/>
    <mergeCell ref="D169:G169"/>
    <mergeCell ref="H169:I169"/>
    <mergeCell ref="J169:M169"/>
    <mergeCell ref="N169:P169"/>
    <mergeCell ref="Q169:S169"/>
    <mergeCell ref="T169:W169"/>
    <mergeCell ref="X169:AB169"/>
    <mergeCell ref="AC169:AE169"/>
    <mergeCell ref="A170:C170"/>
    <mergeCell ref="D170:G170"/>
    <mergeCell ref="H170:I170"/>
    <mergeCell ref="J170:M170"/>
    <mergeCell ref="N170:P170"/>
    <mergeCell ref="Q170:S170"/>
    <mergeCell ref="T170:W170"/>
    <mergeCell ref="X170:AB170"/>
    <mergeCell ref="AC170:AE170"/>
    <mergeCell ref="A171:C171"/>
    <mergeCell ref="D171:G171"/>
    <mergeCell ref="H171:I171"/>
    <mergeCell ref="J171:M171"/>
    <mergeCell ref="N171:P171"/>
    <mergeCell ref="Q171:S171"/>
    <mergeCell ref="T171:W171"/>
    <mergeCell ref="X171:AB171"/>
    <mergeCell ref="AC171:AE171"/>
    <mergeCell ref="A172:C172"/>
    <mergeCell ref="D172:G172"/>
    <mergeCell ref="H172:I172"/>
    <mergeCell ref="J172:M172"/>
    <mergeCell ref="N172:P172"/>
    <mergeCell ref="Q172:S172"/>
    <mergeCell ref="T172:W172"/>
    <mergeCell ref="X172:AB172"/>
    <mergeCell ref="AC172:AE172"/>
    <mergeCell ref="A173:C173"/>
    <mergeCell ref="D173:G173"/>
    <mergeCell ref="H173:I173"/>
    <mergeCell ref="J173:M173"/>
    <mergeCell ref="N173:P173"/>
    <mergeCell ref="Q173:S173"/>
    <mergeCell ref="T173:W173"/>
    <mergeCell ref="X173:AB173"/>
    <mergeCell ref="AC173:AE173"/>
    <mergeCell ref="A174:C174"/>
    <mergeCell ref="D174:G174"/>
    <mergeCell ref="H174:I174"/>
    <mergeCell ref="J174:M174"/>
    <mergeCell ref="N174:P174"/>
    <mergeCell ref="Q174:S174"/>
    <mergeCell ref="T174:W174"/>
    <mergeCell ref="X174:AB174"/>
    <mergeCell ref="AC174:AE174"/>
    <mergeCell ref="A175:C175"/>
    <mergeCell ref="D175:G175"/>
    <mergeCell ref="H175:I175"/>
    <mergeCell ref="J175:M175"/>
    <mergeCell ref="N175:P175"/>
    <mergeCell ref="Q175:S175"/>
    <mergeCell ref="T175:W175"/>
    <mergeCell ref="X175:AB175"/>
    <mergeCell ref="AC175:AE175"/>
    <mergeCell ref="A176:C176"/>
    <mergeCell ref="D176:G176"/>
    <mergeCell ref="H176:I176"/>
    <mergeCell ref="J176:M176"/>
    <mergeCell ref="N176:P176"/>
    <mergeCell ref="Q176:S176"/>
    <mergeCell ref="T176:W176"/>
    <mergeCell ref="X176:AB176"/>
    <mergeCell ref="AC176:AE176"/>
    <mergeCell ref="A177:C177"/>
    <mergeCell ref="D177:G177"/>
    <mergeCell ref="H177:I177"/>
    <mergeCell ref="J177:M177"/>
    <mergeCell ref="N177:P177"/>
    <mergeCell ref="Q177:S177"/>
    <mergeCell ref="T177:W177"/>
    <mergeCell ref="X177:AB177"/>
    <mergeCell ref="AC177:AE177"/>
    <mergeCell ref="A178:C178"/>
    <mergeCell ref="D178:G178"/>
    <mergeCell ref="H178:I178"/>
    <mergeCell ref="J178:M178"/>
    <mergeCell ref="N178:P178"/>
    <mergeCell ref="Q178:S178"/>
    <mergeCell ref="T178:W178"/>
    <mergeCell ref="X178:AB178"/>
    <mergeCell ref="AC178:AE178"/>
    <mergeCell ref="A179:C179"/>
    <mergeCell ref="D179:G179"/>
    <mergeCell ref="H179:I179"/>
    <mergeCell ref="J179:M179"/>
    <mergeCell ref="N179:P179"/>
    <mergeCell ref="Q179:S179"/>
    <mergeCell ref="T179:W179"/>
    <mergeCell ref="X179:AB179"/>
    <mergeCell ref="AC179:AE179"/>
    <mergeCell ref="A180:C180"/>
    <mergeCell ref="D180:G180"/>
    <mergeCell ref="H180:I180"/>
    <mergeCell ref="J180:M180"/>
    <mergeCell ref="N180:P180"/>
    <mergeCell ref="Q180:S180"/>
    <mergeCell ref="T180:W180"/>
    <mergeCell ref="X180:AB180"/>
    <mergeCell ref="AC180:AE180"/>
    <mergeCell ref="A181:C181"/>
    <mergeCell ref="D181:G181"/>
    <mergeCell ref="H181:I181"/>
    <mergeCell ref="J181:M181"/>
    <mergeCell ref="N181:P181"/>
    <mergeCell ref="Q181:S181"/>
    <mergeCell ref="T181:W181"/>
    <mergeCell ref="X181:AB181"/>
    <mergeCell ref="AC181:AE181"/>
    <mergeCell ref="A182:C182"/>
    <mergeCell ref="D182:G182"/>
    <mergeCell ref="H182:I182"/>
    <mergeCell ref="J182:M182"/>
    <mergeCell ref="N182:P182"/>
    <mergeCell ref="Q182:S182"/>
    <mergeCell ref="T182:W182"/>
    <mergeCell ref="X182:AB182"/>
    <mergeCell ref="AC182:AE182"/>
    <mergeCell ref="A183:C183"/>
    <mergeCell ref="D183:G183"/>
    <mergeCell ref="H183:I183"/>
    <mergeCell ref="J183:M183"/>
    <mergeCell ref="N183:P183"/>
    <mergeCell ref="Q183:S183"/>
    <mergeCell ref="T183:W183"/>
    <mergeCell ref="X183:AB183"/>
    <mergeCell ref="AC183:AE183"/>
    <mergeCell ref="A184:C184"/>
    <mergeCell ref="D184:G184"/>
    <mergeCell ref="H184:I184"/>
    <mergeCell ref="J184:M184"/>
    <mergeCell ref="N184:P184"/>
    <mergeCell ref="Q184:S184"/>
    <mergeCell ref="T184:W184"/>
    <mergeCell ref="X184:AB184"/>
    <mergeCell ref="AC184:AE184"/>
    <mergeCell ref="A185:C185"/>
    <mergeCell ref="D185:G185"/>
    <mergeCell ref="H185:I185"/>
    <mergeCell ref="J185:M185"/>
    <mergeCell ref="N185:P185"/>
    <mergeCell ref="Q185:S185"/>
    <mergeCell ref="T185:W185"/>
    <mergeCell ref="X185:AB185"/>
    <mergeCell ref="AC185:AE185"/>
    <mergeCell ref="A186:C186"/>
    <mergeCell ref="D186:G186"/>
    <mergeCell ref="H186:I186"/>
    <mergeCell ref="J186:M186"/>
    <mergeCell ref="N186:P186"/>
    <mergeCell ref="Q186:S186"/>
    <mergeCell ref="T186:W186"/>
    <mergeCell ref="X186:AB186"/>
    <mergeCell ref="AC186:AE186"/>
    <mergeCell ref="A187:C187"/>
    <mergeCell ref="D187:G187"/>
    <mergeCell ref="H187:I187"/>
    <mergeCell ref="J187:M187"/>
    <mergeCell ref="N187:P187"/>
    <mergeCell ref="Q187:S187"/>
    <mergeCell ref="T187:W187"/>
    <mergeCell ref="X187:AB187"/>
    <mergeCell ref="AC187:AE187"/>
    <mergeCell ref="A188:C188"/>
    <mergeCell ref="D188:G188"/>
    <mergeCell ref="H188:I188"/>
    <mergeCell ref="J188:M188"/>
    <mergeCell ref="N188:P188"/>
    <mergeCell ref="Q188:S188"/>
    <mergeCell ref="T188:W188"/>
    <mergeCell ref="X188:AB188"/>
    <mergeCell ref="AC188:AE188"/>
    <mergeCell ref="A189:C189"/>
    <mergeCell ref="D189:G189"/>
    <mergeCell ref="H189:I189"/>
    <mergeCell ref="J189:M189"/>
    <mergeCell ref="N189:P189"/>
    <mergeCell ref="Q189:S189"/>
    <mergeCell ref="T189:W189"/>
    <mergeCell ref="X189:AB189"/>
    <mergeCell ref="AC189:AE189"/>
    <mergeCell ref="A190:C190"/>
    <mergeCell ref="D190:G190"/>
    <mergeCell ref="H190:I190"/>
    <mergeCell ref="J190:M190"/>
    <mergeCell ref="N190:P190"/>
    <mergeCell ref="Q190:S190"/>
    <mergeCell ref="T190:W190"/>
    <mergeCell ref="X190:AB190"/>
    <mergeCell ref="AC190:AE190"/>
    <mergeCell ref="A191:C191"/>
    <mergeCell ref="D191:G191"/>
    <mergeCell ref="H191:I191"/>
    <mergeCell ref="J191:M191"/>
    <mergeCell ref="N191:P191"/>
    <mergeCell ref="Q191:S191"/>
    <mergeCell ref="T191:W191"/>
    <mergeCell ref="X191:AB191"/>
    <mergeCell ref="AC191:AE191"/>
    <mergeCell ref="A192:C192"/>
    <mergeCell ref="D192:G192"/>
    <mergeCell ref="H192:I192"/>
    <mergeCell ref="J192:M192"/>
    <mergeCell ref="N192:P192"/>
    <mergeCell ref="Q192:S192"/>
    <mergeCell ref="T192:W192"/>
    <mergeCell ref="X192:AB192"/>
    <mergeCell ref="AC192:AE192"/>
    <mergeCell ref="A193:C193"/>
    <mergeCell ref="D193:G193"/>
    <mergeCell ref="H193:I193"/>
    <mergeCell ref="J193:M193"/>
    <mergeCell ref="N193:P193"/>
    <mergeCell ref="Q193:S193"/>
    <mergeCell ref="T193:W193"/>
    <mergeCell ref="X193:AB193"/>
    <mergeCell ref="AC193:AE193"/>
    <mergeCell ref="A194:C194"/>
    <mergeCell ref="D194:G194"/>
    <mergeCell ref="H194:I194"/>
    <mergeCell ref="J194:M194"/>
    <mergeCell ref="N194:P194"/>
    <mergeCell ref="Q194:S194"/>
    <mergeCell ref="T194:W194"/>
    <mergeCell ref="X194:AB194"/>
    <mergeCell ref="AC194:AE194"/>
    <mergeCell ref="A195:C195"/>
    <mergeCell ref="D195:G195"/>
    <mergeCell ref="H195:I195"/>
    <mergeCell ref="J195:M195"/>
    <mergeCell ref="N195:P195"/>
    <mergeCell ref="Q195:S195"/>
    <mergeCell ref="T195:W195"/>
    <mergeCell ref="X195:AB195"/>
    <mergeCell ref="AC195:AE195"/>
    <mergeCell ref="A196:C196"/>
    <mergeCell ref="D196:G196"/>
    <mergeCell ref="H196:I196"/>
    <mergeCell ref="J196:M196"/>
    <mergeCell ref="N196:P196"/>
    <mergeCell ref="Q196:S196"/>
    <mergeCell ref="T196:W196"/>
    <mergeCell ref="X196:AB196"/>
    <mergeCell ref="AC196:AE196"/>
    <mergeCell ref="A197:C197"/>
    <mergeCell ref="D197:G197"/>
    <mergeCell ref="H197:I197"/>
    <mergeCell ref="J197:M197"/>
    <mergeCell ref="N197:P197"/>
    <mergeCell ref="Q197:S197"/>
    <mergeCell ref="T197:W197"/>
    <mergeCell ref="X197:AB197"/>
    <mergeCell ref="AC197:AE197"/>
    <mergeCell ref="A198:C198"/>
    <mergeCell ref="D198:G198"/>
    <mergeCell ref="H198:I198"/>
    <mergeCell ref="J198:M198"/>
    <mergeCell ref="N198:P198"/>
    <mergeCell ref="Q198:S198"/>
    <mergeCell ref="T198:W198"/>
    <mergeCell ref="X198:AB198"/>
    <mergeCell ref="AC198:AE198"/>
    <mergeCell ref="A199:C199"/>
    <mergeCell ref="D199:G199"/>
    <mergeCell ref="H199:I199"/>
    <mergeCell ref="J199:M199"/>
    <mergeCell ref="N199:P199"/>
    <mergeCell ref="Q199:S199"/>
    <mergeCell ref="T199:W199"/>
    <mergeCell ref="X199:AB199"/>
    <mergeCell ref="AC199:AE199"/>
    <mergeCell ref="A200:C200"/>
    <mergeCell ref="D200:G200"/>
    <mergeCell ref="H200:I200"/>
    <mergeCell ref="J200:M200"/>
    <mergeCell ref="N200:P200"/>
    <mergeCell ref="Q200:S200"/>
    <mergeCell ref="T200:W200"/>
    <mergeCell ref="X200:AB200"/>
    <mergeCell ref="AC200:AE200"/>
    <mergeCell ref="A201:C201"/>
    <mergeCell ref="D201:G201"/>
    <mergeCell ref="H201:I201"/>
    <mergeCell ref="J201:M201"/>
    <mergeCell ref="N201:P201"/>
    <mergeCell ref="Q201:S201"/>
    <mergeCell ref="T201:W201"/>
    <mergeCell ref="X201:AB201"/>
    <mergeCell ref="AC201:AE201"/>
    <mergeCell ref="A202:C202"/>
    <mergeCell ref="D202:G202"/>
    <mergeCell ref="H202:I202"/>
    <mergeCell ref="J202:M202"/>
    <mergeCell ref="N202:P202"/>
    <mergeCell ref="Q202:S202"/>
    <mergeCell ref="T202:W202"/>
    <mergeCell ref="X202:AB202"/>
    <mergeCell ref="AC202:AE202"/>
    <mergeCell ref="A203:C203"/>
    <mergeCell ref="D203:G203"/>
    <mergeCell ref="H203:I203"/>
    <mergeCell ref="J203:M203"/>
    <mergeCell ref="N203:P203"/>
    <mergeCell ref="Q203:S203"/>
    <mergeCell ref="T203:W203"/>
    <mergeCell ref="X203:AB203"/>
    <mergeCell ref="AC203:AE203"/>
    <mergeCell ref="A204:C204"/>
    <mergeCell ref="D204:G204"/>
    <mergeCell ref="H204:I204"/>
    <mergeCell ref="J204:M204"/>
    <mergeCell ref="N204:P204"/>
    <mergeCell ref="Q204:S204"/>
    <mergeCell ref="T204:W204"/>
    <mergeCell ref="X204:AB204"/>
    <mergeCell ref="AC204:AE204"/>
    <mergeCell ref="A205:C205"/>
    <mergeCell ref="D205:G205"/>
    <mergeCell ref="H205:I205"/>
    <mergeCell ref="J205:M205"/>
    <mergeCell ref="N205:P205"/>
    <mergeCell ref="Q205:S205"/>
    <mergeCell ref="T205:W205"/>
    <mergeCell ref="X205:AB205"/>
    <mergeCell ref="AC205:AE205"/>
    <mergeCell ref="A206:C206"/>
    <mergeCell ref="D206:G206"/>
    <mergeCell ref="H206:I206"/>
    <mergeCell ref="J206:M206"/>
    <mergeCell ref="N206:P206"/>
    <mergeCell ref="Q206:S206"/>
    <mergeCell ref="T206:W206"/>
    <mergeCell ref="X206:AB206"/>
    <mergeCell ref="AC206:AE206"/>
    <mergeCell ref="A207:C207"/>
    <mergeCell ref="D207:G207"/>
    <mergeCell ref="H207:I207"/>
    <mergeCell ref="J207:M207"/>
    <mergeCell ref="N207:P207"/>
    <mergeCell ref="Q207:S207"/>
    <mergeCell ref="T207:W207"/>
    <mergeCell ref="X207:AB207"/>
    <mergeCell ref="AC207:AE207"/>
    <mergeCell ref="A208:C208"/>
    <mergeCell ref="D208:G208"/>
    <mergeCell ref="H208:I208"/>
    <mergeCell ref="J208:M208"/>
    <mergeCell ref="N208:P208"/>
    <mergeCell ref="Q208:S208"/>
    <mergeCell ref="T208:W208"/>
    <mergeCell ref="X208:AB208"/>
    <mergeCell ref="AC208:AE208"/>
    <mergeCell ref="A209:C209"/>
    <mergeCell ref="D209:G209"/>
    <mergeCell ref="H209:I209"/>
    <mergeCell ref="J209:M209"/>
    <mergeCell ref="N209:P209"/>
    <mergeCell ref="Q209:S209"/>
    <mergeCell ref="T209:W209"/>
    <mergeCell ref="X209:AB209"/>
    <mergeCell ref="AC209:AE209"/>
    <mergeCell ref="A210:C210"/>
    <mergeCell ref="D210:G210"/>
    <mergeCell ref="H210:I210"/>
    <mergeCell ref="J210:M210"/>
    <mergeCell ref="N210:P210"/>
    <mergeCell ref="Q210:S210"/>
    <mergeCell ref="T210:W210"/>
    <mergeCell ref="X210:AB210"/>
    <mergeCell ref="AC210:AE210"/>
    <mergeCell ref="A211:C211"/>
    <mergeCell ref="D211:G211"/>
    <mergeCell ref="H211:I211"/>
    <mergeCell ref="J211:M211"/>
    <mergeCell ref="N211:P211"/>
    <mergeCell ref="Q211:S211"/>
    <mergeCell ref="T211:W211"/>
    <mergeCell ref="X211:AB211"/>
    <mergeCell ref="AC211:AE211"/>
    <mergeCell ref="A212:C212"/>
    <mergeCell ref="D212:G212"/>
    <mergeCell ref="H212:I212"/>
    <mergeCell ref="J212:M212"/>
    <mergeCell ref="N212:P212"/>
    <mergeCell ref="Q212:S212"/>
    <mergeCell ref="T212:W212"/>
    <mergeCell ref="X212:AB212"/>
    <mergeCell ref="AC212:AE212"/>
    <mergeCell ref="A213:C213"/>
    <mergeCell ref="D213:G213"/>
    <mergeCell ref="H213:I213"/>
    <mergeCell ref="J213:M213"/>
    <mergeCell ref="N213:P213"/>
    <mergeCell ref="Q213:S213"/>
    <mergeCell ref="T213:W213"/>
    <mergeCell ref="X213:AB213"/>
    <mergeCell ref="AC213:AE213"/>
    <mergeCell ref="A214:C214"/>
    <mergeCell ref="D214:G214"/>
    <mergeCell ref="H214:I214"/>
    <mergeCell ref="J214:M214"/>
    <mergeCell ref="N214:P214"/>
    <mergeCell ref="Q214:S214"/>
    <mergeCell ref="T214:W214"/>
    <mergeCell ref="X214:AB214"/>
    <mergeCell ref="AC214:AE214"/>
    <mergeCell ref="A215:C215"/>
    <mergeCell ref="D215:G215"/>
    <mergeCell ref="H215:I215"/>
    <mergeCell ref="J215:M215"/>
    <mergeCell ref="N215:P215"/>
    <mergeCell ref="Q215:S215"/>
    <mergeCell ref="T215:W215"/>
    <mergeCell ref="X215:AB215"/>
    <mergeCell ref="AC215:AE215"/>
    <mergeCell ref="A216:C216"/>
    <mergeCell ref="D216:G216"/>
    <mergeCell ref="H216:I216"/>
    <mergeCell ref="J216:M216"/>
    <mergeCell ref="N216:P216"/>
    <mergeCell ref="Q216:S216"/>
    <mergeCell ref="T216:W216"/>
    <mergeCell ref="X216:AB216"/>
    <mergeCell ref="AC216:AE216"/>
    <mergeCell ref="A217:C217"/>
    <mergeCell ref="D217:G217"/>
    <mergeCell ref="H217:I217"/>
    <mergeCell ref="J217:M217"/>
    <mergeCell ref="N217:P217"/>
    <mergeCell ref="Q217:S217"/>
    <mergeCell ref="T217:W217"/>
    <mergeCell ref="X217:AB217"/>
    <mergeCell ref="AC217:AE217"/>
    <mergeCell ref="A218:C218"/>
    <mergeCell ref="D218:G218"/>
    <mergeCell ref="H218:I218"/>
    <mergeCell ref="J218:M218"/>
    <mergeCell ref="N218:P218"/>
    <mergeCell ref="Q218:S218"/>
    <mergeCell ref="T218:W218"/>
    <mergeCell ref="X218:AB218"/>
    <mergeCell ref="AC218:AE218"/>
    <mergeCell ref="A219:C219"/>
    <mergeCell ref="D219:G219"/>
    <mergeCell ref="H219:I219"/>
    <mergeCell ref="J219:M219"/>
    <mergeCell ref="N219:P219"/>
    <mergeCell ref="Q219:S219"/>
    <mergeCell ref="T219:W219"/>
    <mergeCell ref="X219:AB219"/>
    <mergeCell ref="AC219:AE219"/>
    <mergeCell ref="A220:C220"/>
    <mergeCell ref="D220:G220"/>
    <mergeCell ref="H220:I220"/>
    <mergeCell ref="J220:M220"/>
    <mergeCell ref="N220:P220"/>
    <mergeCell ref="Q220:S220"/>
    <mergeCell ref="T220:W220"/>
    <mergeCell ref="X220:AB220"/>
    <mergeCell ref="AC220:AE220"/>
    <mergeCell ref="A221:C221"/>
    <mergeCell ref="D221:G221"/>
    <mergeCell ref="H221:I221"/>
    <mergeCell ref="J221:M221"/>
    <mergeCell ref="N221:P221"/>
    <mergeCell ref="Q221:S221"/>
    <mergeCell ref="T221:W221"/>
    <mergeCell ref="X221:AB221"/>
    <mergeCell ref="AC221:AE221"/>
    <mergeCell ref="A222:C222"/>
    <mergeCell ref="D222:G222"/>
    <mergeCell ref="H222:I222"/>
    <mergeCell ref="J222:M222"/>
    <mergeCell ref="N222:P222"/>
    <mergeCell ref="Q222:S222"/>
    <mergeCell ref="T222:W222"/>
    <mergeCell ref="X222:AB222"/>
    <mergeCell ref="AC222:AE222"/>
    <mergeCell ref="A223:C223"/>
    <mergeCell ref="D223:G223"/>
    <mergeCell ref="H223:I223"/>
    <mergeCell ref="J223:M223"/>
    <mergeCell ref="N223:P223"/>
    <mergeCell ref="Q223:S223"/>
    <mergeCell ref="T223:W223"/>
    <mergeCell ref="X223:AB223"/>
    <mergeCell ref="AC223:AE223"/>
    <mergeCell ref="A224:C224"/>
    <mergeCell ref="D224:G224"/>
    <mergeCell ref="H224:I224"/>
    <mergeCell ref="J224:M224"/>
    <mergeCell ref="N224:P224"/>
    <mergeCell ref="Q224:S224"/>
    <mergeCell ref="T224:W224"/>
    <mergeCell ref="X224:AB224"/>
    <mergeCell ref="AC224:AE224"/>
    <mergeCell ref="A225:C225"/>
    <mergeCell ref="D225:G225"/>
    <mergeCell ref="H225:I225"/>
    <mergeCell ref="J225:M225"/>
    <mergeCell ref="N225:P225"/>
    <mergeCell ref="Q225:S225"/>
    <mergeCell ref="T225:W225"/>
    <mergeCell ref="X225:AB225"/>
    <mergeCell ref="AC225:AE225"/>
    <mergeCell ref="A226:C226"/>
    <mergeCell ref="D226:G226"/>
    <mergeCell ref="H226:I226"/>
    <mergeCell ref="J226:M226"/>
    <mergeCell ref="N226:P226"/>
    <mergeCell ref="Q226:S226"/>
    <mergeCell ref="T226:W226"/>
    <mergeCell ref="X226:AB226"/>
    <mergeCell ref="AC226:AE226"/>
    <mergeCell ref="A227:C227"/>
    <mergeCell ref="D227:G227"/>
    <mergeCell ref="H227:I227"/>
    <mergeCell ref="J227:M227"/>
    <mergeCell ref="N227:P227"/>
    <mergeCell ref="Q227:S227"/>
    <mergeCell ref="T227:W227"/>
    <mergeCell ref="X227:AB227"/>
    <mergeCell ref="AC227:AE227"/>
    <mergeCell ref="A228:C228"/>
    <mergeCell ref="D228:G228"/>
    <mergeCell ref="H228:I228"/>
    <mergeCell ref="J228:M228"/>
    <mergeCell ref="N228:P228"/>
    <mergeCell ref="Q228:S228"/>
    <mergeCell ref="T228:W228"/>
    <mergeCell ref="X228:AB228"/>
    <mergeCell ref="AC228:AE228"/>
    <mergeCell ref="A229:C229"/>
    <mergeCell ref="D229:G229"/>
    <mergeCell ref="H229:I229"/>
    <mergeCell ref="J229:M229"/>
    <mergeCell ref="N229:P229"/>
    <mergeCell ref="Q229:S229"/>
    <mergeCell ref="T229:W229"/>
    <mergeCell ref="X229:AB229"/>
    <mergeCell ref="AC229:AE229"/>
    <mergeCell ref="A230:C230"/>
    <mergeCell ref="D230:G230"/>
    <mergeCell ref="H230:I230"/>
    <mergeCell ref="J230:M230"/>
    <mergeCell ref="N230:P230"/>
    <mergeCell ref="Q230:S230"/>
    <mergeCell ref="T230:W230"/>
    <mergeCell ref="X230:AB230"/>
    <mergeCell ref="AC230:AE230"/>
    <mergeCell ref="A231:C231"/>
    <mergeCell ref="D231:G231"/>
    <mergeCell ref="H231:I231"/>
    <mergeCell ref="J231:M231"/>
    <mergeCell ref="N231:P231"/>
    <mergeCell ref="Q231:S231"/>
    <mergeCell ref="T231:W231"/>
    <mergeCell ref="X231:AB231"/>
    <mergeCell ref="AC231:AE231"/>
    <mergeCell ref="A232:C232"/>
    <mergeCell ref="D232:G232"/>
    <mergeCell ref="H232:I232"/>
    <mergeCell ref="J232:M232"/>
    <mergeCell ref="N232:P232"/>
    <mergeCell ref="Q232:S232"/>
    <mergeCell ref="T232:W232"/>
    <mergeCell ref="X232:AB232"/>
    <mergeCell ref="AC232:AE232"/>
    <mergeCell ref="A233:C233"/>
    <mergeCell ref="D233:G233"/>
    <mergeCell ref="H233:I233"/>
    <mergeCell ref="J233:M233"/>
    <mergeCell ref="N233:P233"/>
    <mergeCell ref="Q233:S233"/>
    <mergeCell ref="T233:W233"/>
    <mergeCell ref="X233:AB233"/>
    <mergeCell ref="AC233:AE233"/>
    <mergeCell ref="A234:C234"/>
    <mergeCell ref="D234:G234"/>
    <mergeCell ref="H234:I234"/>
    <mergeCell ref="J234:M234"/>
    <mergeCell ref="N234:P234"/>
    <mergeCell ref="Q234:S234"/>
    <mergeCell ref="T234:W234"/>
    <mergeCell ref="X234:AB234"/>
    <mergeCell ref="AC234:AE234"/>
    <mergeCell ref="A235:C235"/>
    <mergeCell ref="D235:G235"/>
    <mergeCell ref="H235:I235"/>
    <mergeCell ref="J235:M235"/>
    <mergeCell ref="N235:P235"/>
    <mergeCell ref="Q235:S235"/>
    <mergeCell ref="T235:W235"/>
    <mergeCell ref="X235:AB235"/>
    <mergeCell ref="AC235:AE235"/>
    <mergeCell ref="A236:C236"/>
    <mergeCell ref="D236:G236"/>
    <mergeCell ref="H236:I236"/>
    <mergeCell ref="J236:M236"/>
    <mergeCell ref="N236:P236"/>
    <mergeCell ref="Q236:S236"/>
    <mergeCell ref="T236:W236"/>
    <mergeCell ref="X236:AB236"/>
    <mergeCell ref="AC236:AE236"/>
    <mergeCell ref="A237:C237"/>
    <mergeCell ref="D237:G237"/>
    <mergeCell ref="H237:I237"/>
    <mergeCell ref="J237:M237"/>
    <mergeCell ref="N237:P237"/>
    <mergeCell ref="Q237:S237"/>
    <mergeCell ref="T237:W237"/>
    <mergeCell ref="X237:AB237"/>
    <mergeCell ref="AC237:AE237"/>
    <mergeCell ref="A238:C238"/>
    <mergeCell ref="D238:G238"/>
    <mergeCell ref="H238:I238"/>
    <mergeCell ref="J238:M238"/>
    <mergeCell ref="N238:P238"/>
    <mergeCell ref="Q238:S238"/>
    <mergeCell ref="T238:W238"/>
    <mergeCell ref="X238:AB238"/>
    <mergeCell ref="AC238:AE238"/>
    <mergeCell ref="A239:C239"/>
    <mergeCell ref="D239:G239"/>
    <mergeCell ref="H239:I239"/>
    <mergeCell ref="J239:M239"/>
    <mergeCell ref="N239:P239"/>
    <mergeCell ref="Q239:S239"/>
    <mergeCell ref="T239:W239"/>
    <mergeCell ref="X239:AB239"/>
    <mergeCell ref="AC239:AE239"/>
    <mergeCell ref="A240:C240"/>
    <mergeCell ref="D240:G240"/>
    <mergeCell ref="H240:I240"/>
    <mergeCell ref="J240:M240"/>
    <mergeCell ref="N240:P240"/>
    <mergeCell ref="Q240:S240"/>
    <mergeCell ref="T240:W240"/>
    <mergeCell ref="X240:AB240"/>
    <mergeCell ref="AC240:AE240"/>
    <mergeCell ref="A241:C241"/>
    <mergeCell ref="D241:G241"/>
    <mergeCell ref="H241:I241"/>
    <mergeCell ref="J241:M241"/>
    <mergeCell ref="N241:P241"/>
    <mergeCell ref="Q241:S241"/>
    <mergeCell ref="T241:W241"/>
    <mergeCell ref="X241:AB241"/>
    <mergeCell ref="AC241:AE241"/>
    <mergeCell ref="A242:C242"/>
    <mergeCell ref="D242:G242"/>
    <mergeCell ref="H242:I242"/>
    <mergeCell ref="J242:M242"/>
    <mergeCell ref="N242:P242"/>
    <mergeCell ref="Q242:S242"/>
    <mergeCell ref="T242:W242"/>
    <mergeCell ref="X242:AB242"/>
    <mergeCell ref="AC242:AE242"/>
    <mergeCell ref="A243:C243"/>
    <mergeCell ref="D243:G243"/>
    <mergeCell ref="H243:I243"/>
    <mergeCell ref="J243:M243"/>
    <mergeCell ref="N243:P243"/>
    <mergeCell ref="Q243:S243"/>
    <mergeCell ref="T243:W243"/>
    <mergeCell ref="X243:AB243"/>
    <mergeCell ref="AC243:AE243"/>
    <mergeCell ref="A244:C244"/>
    <mergeCell ref="D244:G244"/>
    <mergeCell ref="H244:I244"/>
    <mergeCell ref="J244:M244"/>
    <mergeCell ref="N244:P244"/>
    <mergeCell ref="Q244:S244"/>
    <mergeCell ref="T244:W244"/>
    <mergeCell ref="X244:AB244"/>
    <mergeCell ref="AC244:AE244"/>
    <mergeCell ref="A245:C245"/>
    <mergeCell ref="D245:G245"/>
    <mergeCell ref="H245:I245"/>
    <mergeCell ref="J245:M245"/>
    <mergeCell ref="N245:P245"/>
    <mergeCell ref="Q245:S245"/>
    <mergeCell ref="T245:W245"/>
    <mergeCell ref="X245:AB245"/>
    <mergeCell ref="AC245:AE245"/>
    <mergeCell ref="A246:C246"/>
    <mergeCell ref="D246:G246"/>
    <mergeCell ref="H246:I246"/>
    <mergeCell ref="J246:M246"/>
    <mergeCell ref="N246:P246"/>
    <mergeCell ref="Q246:S246"/>
    <mergeCell ref="T246:W246"/>
    <mergeCell ref="X246:AB246"/>
    <mergeCell ref="AC246:AE246"/>
    <mergeCell ref="A247:C247"/>
    <mergeCell ref="D247:G247"/>
    <mergeCell ref="H247:I247"/>
    <mergeCell ref="J247:M247"/>
    <mergeCell ref="N247:P247"/>
    <mergeCell ref="Q247:S247"/>
    <mergeCell ref="T247:W247"/>
    <mergeCell ref="X247:AB247"/>
    <mergeCell ref="AC247:AE247"/>
    <mergeCell ref="A248:C248"/>
    <mergeCell ref="D248:G248"/>
    <mergeCell ref="H248:I248"/>
    <mergeCell ref="J248:M248"/>
    <mergeCell ref="N248:P248"/>
    <mergeCell ref="Q248:S248"/>
    <mergeCell ref="T248:W248"/>
    <mergeCell ref="X248:AB248"/>
    <mergeCell ref="AC248:AE248"/>
    <mergeCell ref="A249:C249"/>
    <mergeCell ref="D249:G249"/>
    <mergeCell ref="H249:I249"/>
    <mergeCell ref="J249:M249"/>
    <mergeCell ref="N249:P249"/>
    <mergeCell ref="Q249:S249"/>
    <mergeCell ref="T249:W249"/>
    <mergeCell ref="X249:AB249"/>
    <mergeCell ref="AC249:AE249"/>
    <mergeCell ref="A250:C250"/>
    <mergeCell ref="D250:G250"/>
    <mergeCell ref="H250:I250"/>
    <mergeCell ref="J250:M250"/>
    <mergeCell ref="N250:P250"/>
    <mergeCell ref="Q250:S250"/>
    <mergeCell ref="T250:W250"/>
    <mergeCell ref="X250:AB250"/>
    <mergeCell ref="AC250:AE250"/>
    <mergeCell ref="A251:C251"/>
    <mergeCell ref="D251:G251"/>
    <mergeCell ref="H251:I251"/>
    <mergeCell ref="J251:M251"/>
    <mergeCell ref="N251:P251"/>
    <mergeCell ref="Q251:S251"/>
    <mergeCell ref="T251:W251"/>
    <mergeCell ref="X251:AB251"/>
    <mergeCell ref="AC251:AE251"/>
    <mergeCell ref="A252:C252"/>
    <mergeCell ref="D252:G252"/>
    <mergeCell ref="H252:I252"/>
    <mergeCell ref="J252:M252"/>
    <mergeCell ref="N252:P252"/>
    <mergeCell ref="Q252:S252"/>
    <mergeCell ref="T252:W252"/>
    <mergeCell ref="X252:AB252"/>
    <mergeCell ref="AC252:AE252"/>
    <mergeCell ref="A253:C253"/>
    <mergeCell ref="D253:G253"/>
    <mergeCell ref="H253:I253"/>
    <mergeCell ref="J253:M253"/>
    <mergeCell ref="N253:P253"/>
    <mergeCell ref="Q253:S253"/>
    <mergeCell ref="T253:W253"/>
    <mergeCell ref="X253:AB253"/>
    <mergeCell ref="AC253:AE253"/>
    <mergeCell ref="A254:C254"/>
    <mergeCell ref="D254:G254"/>
    <mergeCell ref="H254:I254"/>
    <mergeCell ref="J254:M254"/>
    <mergeCell ref="N254:P254"/>
    <mergeCell ref="Q254:S254"/>
    <mergeCell ref="T254:W254"/>
    <mergeCell ref="X254:AB254"/>
    <mergeCell ref="AC254:AE254"/>
    <mergeCell ref="A255:C255"/>
    <mergeCell ref="D255:G255"/>
    <mergeCell ref="H255:I255"/>
    <mergeCell ref="J255:M255"/>
    <mergeCell ref="N255:P255"/>
    <mergeCell ref="Q255:S255"/>
    <mergeCell ref="T255:W255"/>
    <mergeCell ref="X255:AB255"/>
    <mergeCell ref="AC255:AE255"/>
    <mergeCell ref="A256:C256"/>
    <mergeCell ref="D256:G256"/>
    <mergeCell ref="H256:I256"/>
    <mergeCell ref="J256:M256"/>
    <mergeCell ref="N256:P256"/>
    <mergeCell ref="Q256:S256"/>
    <mergeCell ref="T256:W256"/>
    <mergeCell ref="X256:AB256"/>
    <mergeCell ref="AC256:AE256"/>
    <mergeCell ref="A257:C257"/>
    <mergeCell ref="D257:G257"/>
    <mergeCell ref="H257:I257"/>
    <mergeCell ref="J257:M257"/>
    <mergeCell ref="N257:P257"/>
    <mergeCell ref="Q257:S257"/>
    <mergeCell ref="T257:W257"/>
    <mergeCell ref="X257:AB257"/>
    <mergeCell ref="AC257:AE257"/>
    <mergeCell ref="A258:C258"/>
    <mergeCell ref="D258:G258"/>
    <mergeCell ref="H258:I258"/>
    <mergeCell ref="J258:M258"/>
    <mergeCell ref="N258:P258"/>
    <mergeCell ref="Q258:S258"/>
    <mergeCell ref="T258:W258"/>
    <mergeCell ref="X258:AB258"/>
    <mergeCell ref="AC258:AE258"/>
    <mergeCell ref="A259:C259"/>
    <mergeCell ref="D259:G259"/>
    <mergeCell ref="H259:I259"/>
    <mergeCell ref="J259:M259"/>
    <mergeCell ref="N259:P259"/>
    <mergeCell ref="Q259:S259"/>
    <mergeCell ref="T259:W259"/>
    <mergeCell ref="X259:AB259"/>
    <mergeCell ref="AC259:AE259"/>
    <mergeCell ref="A260:C260"/>
    <mergeCell ref="D260:G260"/>
    <mergeCell ref="H260:I260"/>
    <mergeCell ref="J260:M260"/>
    <mergeCell ref="N260:P260"/>
    <mergeCell ref="Q260:S260"/>
    <mergeCell ref="T260:W260"/>
    <mergeCell ref="X260:AB260"/>
    <mergeCell ref="AC260:AE260"/>
    <mergeCell ref="A261:C261"/>
    <mergeCell ref="D261:G261"/>
    <mergeCell ref="H261:I261"/>
    <mergeCell ref="J261:M261"/>
    <mergeCell ref="N261:P261"/>
    <mergeCell ref="Q261:S261"/>
    <mergeCell ref="T261:W261"/>
    <mergeCell ref="X261:AB261"/>
    <mergeCell ref="AC261:AE261"/>
    <mergeCell ref="A262:C262"/>
    <mergeCell ref="D262:G262"/>
    <mergeCell ref="H262:I262"/>
    <mergeCell ref="J262:M262"/>
    <mergeCell ref="N262:P262"/>
    <mergeCell ref="Q262:S262"/>
    <mergeCell ref="T262:W262"/>
    <mergeCell ref="X262:AB262"/>
    <mergeCell ref="AC262:AE262"/>
    <mergeCell ref="A263:C263"/>
    <mergeCell ref="D263:G263"/>
    <mergeCell ref="H263:I263"/>
    <mergeCell ref="J263:M263"/>
    <mergeCell ref="N263:P263"/>
    <mergeCell ref="Q263:S263"/>
    <mergeCell ref="T263:W263"/>
    <mergeCell ref="X263:AB263"/>
    <mergeCell ref="AC263:AE263"/>
    <mergeCell ref="A264:C264"/>
    <mergeCell ref="D264:G264"/>
    <mergeCell ref="H264:I264"/>
    <mergeCell ref="J264:M264"/>
    <mergeCell ref="N264:P264"/>
    <mergeCell ref="Q264:S264"/>
    <mergeCell ref="T264:W264"/>
    <mergeCell ref="X264:AB264"/>
    <mergeCell ref="AC264:AE264"/>
    <mergeCell ref="A265:C265"/>
    <mergeCell ref="D265:G265"/>
    <mergeCell ref="H265:I265"/>
    <mergeCell ref="J265:M265"/>
    <mergeCell ref="N265:P265"/>
    <mergeCell ref="Q265:S265"/>
    <mergeCell ref="T265:W265"/>
    <mergeCell ref="X265:AB265"/>
    <mergeCell ref="AC265:AE265"/>
    <mergeCell ref="A266:C266"/>
    <mergeCell ref="D266:G266"/>
    <mergeCell ref="H266:I266"/>
    <mergeCell ref="J266:M266"/>
    <mergeCell ref="N266:P266"/>
    <mergeCell ref="Q266:S266"/>
    <mergeCell ref="T266:W266"/>
    <mergeCell ref="X266:AB266"/>
    <mergeCell ref="AC266:AE266"/>
    <mergeCell ref="A267:C267"/>
    <mergeCell ref="D267:G267"/>
    <mergeCell ref="H267:I267"/>
    <mergeCell ref="J267:M267"/>
    <mergeCell ref="N267:P267"/>
    <mergeCell ref="Q267:S267"/>
    <mergeCell ref="T267:W267"/>
    <mergeCell ref="X267:AB267"/>
    <mergeCell ref="AC267:AE267"/>
    <mergeCell ref="A268:C268"/>
    <mergeCell ref="D268:G268"/>
    <mergeCell ref="H268:I268"/>
    <mergeCell ref="J268:M268"/>
    <mergeCell ref="N268:P268"/>
    <mergeCell ref="Q268:S268"/>
    <mergeCell ref="T268:W268"/>
    <mergeCell ref="X268:AB268"/>
    <mergeCell ref="AC268:AE268"/>
    <mergeCell ref="A269:C269"/>
    <mergeCell ref="D269:G269"/>
    <mergeCell ref="H269:I269"/>
    <mergeCell ref="J269:M269"/>
    <mergeCell ref="N269:P269"/>
    <mergeCell ref="Q269:S269"/>
    <mergeCell ref="T269:W269"/>
    <mergeCell ref="X269:AB269"/>
    <mergeCell ref="AC269:AE269"/>
    <mergeCell ref="A270:C270"/>
    <mergeCell ref="D270:G270"/>
    <mergeCell ref="H270:I270"/>
    <mergeCell ref="J270:M270"/>
    <mergeCell ref="N270:P270"/>
    <mergeCell ref="Q270:S270"/>
    <mergeCell ref="T270:W270"/>
    <mergeCell ref="X270:AB270"/>
    <mergeCell ref="AC270:AE270"/>
    <mergeCell ref="A271:C271"/>
    <mergeCell ref="D271:G271"/>
    <mergeCell ref="H271:I271"/>
    <mergeCell ref="J271:M271"/>
    <mergeCell ref="N271:P271"/>
    <mergeCell ref="Q271:S271"/>
    <mergeCell ref="T271:W271"/>
    <mergeCell ref="X271:AB271"/>
    <mergeCell ref="AC271:AE271"/>
    <mergeCell ref="A272:C272"/>
    <mergeCell ref="D272:G272"/>
    <mergeCell ref="H272:I272"/>
    <mergeCell ref="J272:M272"/>
    <mergeCell ref="N272:P272"/>
    <mergeCell ref="Q272:S272"/>
    <mergeCell ref="T272:W272"/>
    <mergeCell ref="X272:AB272"/>
    <mergeCell ref="AC272:AE272"/>
    <mergeCell ref="A273:C273"/>
    <mergeCell ref="D273:G273"/>
    <mergeCell ref="H273:I273"/>
    <mergeCell ref="J273:M273"/>
    <mergeCell ref="N273:P273"/>
    <mergeCell ref="Q273:S273"/>
    <mergeCell ref="T273:W273"/>
    <mergeCell ref="X273:AB273"/>
    <mergeCell ref="AC273:AE273"/>
    <mergeCell ref="A274:C274"/>
    <mergeCell ref="D274:G274"/>
    <mergeCell ref="H274:I274"/>
    <mergeCell ref="J274:M274"/>
    <mergeCell ref="N274:P274"/>
    <mergeCell ref="Q274:S274"/>
    <mergeCell ref="T274:W274"/>
    <mergeCell ref="X274:AB274"/>
    <mergeCell ref="AC274:AE274"/>
    <mergeCell ref="A275:C275"/>
    <mergeCell ref="D275:G275"/>
    <mergeCell ref="H275:I275"/>
    <mergeCell ref="J275:M275"/>
    <mergeCell ref="N275:P275"/>
    <mergeCell ref="Q275:S275"/>
    <mergeCell ref="T275:W275"/>
    <mergeCell ref="X275:AB275"/>
    <mergeCell ref="AC275:AE275"/>
    <mergeCell ref="A276:C276"/>
    <mergeCell ref="D276:G276"/>
    <mergeCell ref="H276:I276"/>
    <mergeCell ref="J276:M276"/>
    <mergeCell ref="N276:P276"/>
    <mergeCell ref="Q276:S276"/>
    <mergeCell ref="T276:W276"/>
    <mergeCell ref="X276:AB276"/>
    <mergeCell ref="AC276:AE276"/>
    <mergeCell ref="A277:C277"/>
    <mergeCell ref="D277:G277"/>
    <mergeCell ref="H277:I277"/>
    <mergeCell ref="J277:M277"/>
    <mergeCell ref="N277:P277"/>
    <mergeCell ref="Q277:S277"/>
    <mergeCell ref="T277:W277"/>
    <mergeCell ref="X277:AB277"/>
    <mergeCell ref="AC277:AE277"/>
    <mergeCell ref="A278:C278"/>
    <mergeCell ref="D278:G278"/>
    <mergeCell ref="H278:I278"/>
    <mergeCell ref="J278:M278"/>
    <mergeCell ref="N278:P278"/>
    <mergeCell ref="Q278:S278"/>
    <mergeCell ref="T278:W278"/>
    <mergeCell ref="X278:AB278"/>
    <mergeCell ref="AC278:AE278"/>
    <mergeCell ref="A279:C279"/>
    <mergeCell ref="D279:G279"/>
    <mergeCell ref="H279:I279"/>
    <mergeCell ref="J279:M279"/>
    <mergeCell ref="N279:P279"/>
    <mergeCell ref="Q279:S279"/>
    <mergeCell ref="T279:W279"/>
    <mergeCell ref="X279:AB279"/>
    <mergeCell ref="AC279:AE279"/>
    <mergeCell ref="A280:C280"/>
    <mergeCell ref="D280:G280"/>
    <mergeCell ref="H280:I280"/>
    <mergeCell ref="J280:M280"/>
    <mergeCell ref="N280:P280"/>
    <mergeCell ref="Q280:S280"/>
    <mergeCell ref="T280:W280"/>
    <mergeCell ref="X280:AB280"/>
    <mergeCell ref="AC280:AE280"/>
    <mergeCell ref="A281:C281"/>
    <mergeCell ref="D281:G281"/>
    <mergeCell ref="H281:I281"/>
    <mergeCell ref="J281:M281"/>
    <mergeCell ref="N281:P281"/>
    <mergeCell ref="Q281:S281"/>
    <mergeCell ref="T281:W281"/>
    <mergeCell ref="X281:AB281"/>
    <mergeCell ref="AC281:AE281"/>
    <mergeCell ref="A282:C282"/>
    <mergeCell ref="D282:G282"/>
    <mergeCell ref="H282:I282"/>
    <mergeCell ref="J282:M282"/>
    <mergeCell ref="N282:P282"/>
    <mergeCell ref="Q282:S282"/>
    <mergeCell ref="T282:W282"/>
    <mergeCell ref="X282:AB282"/>
    <mergeCell ref="AC282:AE282"/>
    <mergeCell ref="A283:C283"/>
    <mergeCell ref="D283:G283"/>
    <mergeCell ref="H283:I283"/>
    <mergeCell ref="J283:M283"/>
    <mergeCell ref="N283:P283"/>
    <mergeCell ref="Q283:S283"/>
    <mergeCell ref="T283:W283"/>
    <mergeCell ref="X283:AB283"/>
    <mergeCell ref="AC283:AE283"/>
    <mergeCell ref="A284:C284"/>
    <mergeCell ref="D284:G284"/>
    <mergeCell ref="H284:I284"/>
    <mergeCell ref="J284:M284"/>
    <mergeCell ref="N284:P284"/>
    <mergeCell ref="Q284:S284"/>
    <mergeCell ref="T284:W284"/>
    <mergeCell ref="X284:AB284"/>
    <mergeCell ref="AC284:AE284"/>
    <mergeCell ref="A285:C285"/>
    <mergeCell ref="D285:G285"/>
    <mergeCell ref="H285:I285"/>
    <mergeCell ref="J285:M285"/>
    <mergeCell ref="N285:P285"/>
    <mergeCell ref="Q285:S285"/>
    <mergeCell ref="T285:W285"/>
    <mergeCell ref="X285:AB285"/>
    <mergeCell ref="AC285:AE285"/>
    <mergeCell ref="A286:C286"/>
    <mergeCell ref="D286:G286"/>
    <mergeCell ref="H286:I286"/>
    <mergeCell ref="J286:M286"/>
    <mergeCell ref="N286:P286"/>
    <mergeCell ref="Q286:S286"/>
    <mergeCell ref="T286:W286"/>
    <mergeCell ref="X286:AB286"/>
    <mergeCell ref="AC286:AE286"/>
    <mergeCell ref="A287:C287"/>
    <mergeCell ref="D287:G287"/>
    <mergeCell ref="H287:I287"/>
    <mergeCell ref="J287:M287"/>
    <mergeCell ref="N287:P287"/>
    <mergeCell ref="Q287:S287"/>
    <mergeCell ref="T287:W287"/>
    <mergeCell ref="X287:AB287"/>
    <mergeCell ref="AC287:AE287"/>
    <mergeCell ref="A288:C288"/>
    <mergeCell ref="D288:G288"/>
    <mergeCell ref="H288:I288"/>
    <mergeCell ref="J288:M288"/>
    <mergeCell ref="N288:P288"/>
    <mergeCell ref="Q288:S288"/>
    <mergeCell ref="T288:W288"/>
    <mergeCell ref="X288:AB288"/>
    <mergeCell ref="AC288:AE288"/>
    <mergeCell ref="A289:C289"/>
    <mergeCell ref="D289:G289"/>
    <mergeCell ref="H289:I289"/>
    <mergeCell ref="J289:M289"/>
    <mergeCell ref="N289:P289"/>
    <mergeCell ref="Q289:S289"/>
    <mergeCell ref="T289:W289"/>
    <mergeCell ref="X289:AB289"/>
    <mergeCell ref="AC289:AE289"/>
    <mergeCell ref="A290:C290"/>
    <mergeCell ref="D290:G290"/>
    <mergeCell ref="H290:I290"/>
    <mergeCell ref="J290:M290"/>
    <mergeCell ref="N290:P290"/>
    <mergeCell ref="Q290:S290"/>
    <mergeCell ref="T290:W290"/>
    <mergeCell ref="X290:AB290"/>
    <mergeCell ref="AC290:AE290"/>
    <mergeCell ref="A291:C291"/>
    <mergeCell ref="D291:G291"/>
    <mergeCell ref="H291:I291"/>
    <mergeCell ref="J291:M291"/>
    <mergeCell ref="N291:P291"/>
    <mergeCell ref="Q291:S291"/>
    <mergeCell ref="T291:W291"/>
    <mergeCell ref="X291:AB291"/>
    <mergeCell ref="AC291:AE291"/>
    <mergeCell ref="A292:C292"/>
    <mergeCell ref="D292:G292"/>
    <mergeCell ref="H292:I292"/>
    <mergeCell ref="J292:M292"/>
    <mergeCell ref="N292:P292"/>
    <mergeCell ref="Q292:S292"/>
    <mergeCell ref="T292:W292"/>
    <mergeCell ref="X292:AB292"/>
    <mergeCell ref="AC292:AE292"/>
    <mergeCell ref="A293:C293"/>
    <mergeCell ref="D293:G293"/>
    <mergeCell ref="H293:I293"/>
    <mergeCell ref="J293:M293"/>
    <mergeCell ref="N293:P293"/>
    <mergeCell ref="Q293:S293"/>
    <mergeCell ref="T293:W293"/>
    <mergeCell ref="X293:AB293"/>
    <mergeCell ref="AC293:AE293"/>
    <mergeCell ref="A294:C294"/>
    <mergeCell ref="D294:G294"/>
    <mergeCell ref="H294:I294"/>
    <mergeCell ref="J294:M294"/>
    <mergeCell ref="N294:P294"/>
    <mergeCell ref="Q294:S294"/>
    <mergeCell ref="T294:W294"/>
    <mergeCell ref="X294:AB294"/>
    <mergeCell ref="AC294:AE294"/>
    <mergeCell ref="A295:C295"/>
    <mergeCell ref="D295:G295"/>
    <mergeCell ref="H295:I295"/>
    <mergeCell ref="J295:M295"/>
    <mergeCell ref="N295:P295"/>
    <mergeCell ref="Q295:S295"/>
    <mergeCell ref="T295:W295"/>
    <mergeCell ref="X295:AB295"/>
    <mergeCell ref="AC295:AE295"/>
    <mergeCell ref="A296:C296"/>
    <mergeCell ref="D296:G296"/>
    <mergeCell ref="H296:I296"/>
    <mergeCell ref="J296:M296"/>
    <mergeCell ref="N296:P296"/>
    <mergeCell ref="Q296:S296"/>
    <mergeCell ref="T296:W296"/>
    <mergeCell ref="X296:AB296"/>
    <mergeCell ref="AC296:AE296"/>
    <mergeCell ref="A297:C297"/>
    <mergeCell ref="D297:G297"/>
    <mergeCell ref="H297:I297"/>
    <mergeCell ref="J297:M297"/>
    <mergeCell ref="N297:P297"/>
    <mergeCell ref="Q297:S297"/>
    <mergeCell ref="T297:W297"/>
    <mergeCell ref="X297:AB297"/>
    <mergeCell ref="AC297:AE297"/>
    <mergeCell ref="A298:C298"/>
    <mergeCell ref="D298:G298"/>
    <mergeCell ref="H298:I298"/>
    <mergeCell ref="J298:M298"/>
    <mergeCell ref="N298:P298"/>
    <mergeCell ref="Q298:S298"/>
    <mergeCell ref="T298:W298"/>
    <mergeCell ref="X298:AB298"/>
    <mergeCell ref="AC298:AE298"/>
    <mergeCell ref="A299:C299"/>
    <mergeCell ref="D299:G299"/>
    <mergeCell ref="H299:I299"/>
    <mergeCell ref="J299:M299"/>
    <mergeCell ref="N299:P299"/>
    <mergeCell ref="Q299:S299"/>
    <mergeCell ref="T299:W299"/>
    <mergeCell ref="X299:AB299"/>
    <mergeCell ref="AC299:AE299"/>
    <mergeCell ref="A300:C300"/>
    <mergeCell ref="D300:G300"/>
    <mergeCell ref="H300:I300"/>
    <mergeCell ref="J300:M300"/>
    <mergeCell ref="N300:P300"/>
    <mergeCell ref="Q300:S300"/>
    <mergeCell ref="T300:W300"/>
    <mergeCell ref="X300:AB300"/>
    <mergeCell ref="AC300:AE300"/>
    <mergeCell ref="A301:C301"/>
    <mergeCell ref="D301:G301"/>
    <mergeCell ref="H301:I301"/>
    <mergeCell ref="J301:M301"/>
    <mergeCell ref="N301:P301"/>
    <mergeCell ref="Q301:S301"/>
    <mergeCell ref="T301:W301"/>
    <mergeCell ref="X301:AB301"/>
    <mergeCell ref="AC301:AE301"/>
    <mergeCell ref="A302:C302"/>
    <mergeCell ref="D302:G302"/>
    <mergeCell ref="H302:I302"/>
    <mergeCell ref="J302:M302"/>
    <mergeCell ref="N302:P302"/>
    <mergeCell ref="Q302:S302"/>
    <mergeCell ref="T302:W302"/>
    <mergeCell ref="X302:AB302"/>
    <mergeCell ref="AC302:AE302"/>
    <mergeCell ref="A303:C303"/>
    <mergeCell ref="D303:G303"/>
    <mergeCell ref="H303:I303"/>
    <mergeCell ref="J303:M303"/>
    <mergeCell ref="N303:P303"/>
    <mergeCell ref="Q303:S303"/>
    <mergeCell ref="T303:W303"/>
    <mergeCell ref="X303:AB303"/>
    <mergeCell ref="AC303:AE303"/>
    <mergeCell ref="A304:C304"/>
    <mergeCell ref="D304:G304"/>
    <mergeCell ref="H304:I304"/>
    <mergeCell ref="J304:M304"/>
    <mergeCell ref="N304:P304"/>
    <mergeCell ref="Q304:S304"/>
    <mergeCell ref="T304:W304"/>
    <mergeCell ref="X304:AB304"/>
    <mergeCell ref="AC304:AE304"/>
    <mergeCell ref="A305:C305"/>
    <mergeCell ref="D305:G305"/>
    <mergeCell ref="H305:I305"/>
    <mergeCell ref="J305:M305"/>
    <mergeCell ref="N305:P305"/>
    <mergeCell ref="Q305:S305"/>
    <mergeCell ref="T305:W305"/>
    <mergeCell ref="X305:AB305"/>
    <mergeCell ref="AC305:AE305"/>
    <mergeCell ref="A306:C306"/>
    <mergeCell ref="D306:G306"/>
    <mergeCell ref="H306:I306"/>
    <mergeCell ref="J306:M306"/>
    <mergeCell ref="N306:P306"/>
    <mergeCell ref="Q306:S306"/>
    <mergeCell ref="T306:W306"/>
    <mergeCell ref="X306:AB306"/>
    <mergeCell ref="AC306:AE306"/>
    <mergeCell ref="A307:C307"/>
    <mergeCell ref="D307:G307"/>
    <mergeCell ref="H307:I307"/>
    <mergeCell ref="J307:M307"/>
    <mergeCell ref="N307:P307"/>
    <mergeCell ref="Q307:S307"/>
    <mergeCell ref="T307:W307"/>
    <mergeCell ref="X307:AB307"/>
    <mergeCell ref="AC307:AE307"/>
    <mergeCell ref="A308:C308"/>
    <mergeCell ref="D308:G308"/>
    <mergeCell ref="H308:I308"/>
    <mergeCell ref="J308:M308"/>
    <mergeCell ref="N308:P308"/>
    <mergeCell ref="Q308:S308"/>
    <mergeCell ref="T308:W308"/>
    <mergeCell ref="X308:AB308"/>
    <mergeCell ref="AC308:AE308"/>
    <mergeCell ref="A309:C309"/>
    <mergeCell ref="D309:G309"/>
    <mergeCell ref="H309:I309"/>
    <mergeCell ref="J309:M309"/>
    <mergeCell ref="N309:P309"/>
    <mergeCell ref="Q309:S309"/>
    <mergeCell ref="T309:W309"/>
    <mergeCell ref="X309:AB309"/>
    <mergeCell ref="AC309:AE309"/>
    <mergeCell ref="A310:C310"/>
    <mergeCell ref="D310:G310"/>
    <mergeCell ref="H310:I310"/>
    <mergeCell ref="J310:M310"/>
    <mergeCell ref="N310:P310"/>
    <mergeCell ref="Q310:S310"/>
    <mergeCell ref="T310:W310"/>
    <mergeCell ref="X310:AB310"/>
    <mergeCell ref="AC310:AE310"/>
    <mergeCell ref="A311:C311"/>
    <mergeCell ref="D311:G311"/>
    <mergeCell ref="H311:I311"/>
    <mergeCell ref="J311:M311"/>
    <mergeCell ref="N311:P311"/>
    <mergeCell ref="Q311:S311"/>
    <mergeCell ref="T311:W311"/>
    <mergeCell ref="X311:AB311"/>
    <mergeCell ref="AC311:AE311"/>
    <mergeCell ref="A312:C312"/>
    <mergeCell ref="D312:G312"/>
    <mergeCell ref="H312:I312"/>
    <mergeCell ref="J312:M312"/>
    <mergeCell ref="N312:P312"/>
    <mergeCell ref="Q312:S312"/>
    <mergeCell ref="T312:W312"/>
    <mergeCell ref="X312:AB312"/>
    <mergeCell ref="AC312:AE312"/>
    <mergeCell ref="A313:C313"/>
    <mergeCell ref="D313:G313"/>
    <mergeCell ref="H313:I313"/>
    <mergeCell ref="J313:M313"/>
    <mergeCell ref="N313:P313"/>
    <mergeCell ref="Q313:S313"/>
    <mergeCell ref="T313:W313"/>
    <mergeCell ref="X313:AB313"/>
    <mergeCell ref="AC313:AE313"/>
    <mergeCell ref="A314:C314"/>
    <mergeCell ref="D314:G314"/>
    <mergeCell ref="H314:I314"/>
    <mergeCell ref="J314:M314"/>
    <mergeCell ref="N314:P314"/>
    <mergeCell ref="Q314:S314"/>
    <mergeCell ref="T314:W314"/>
    <mergeCell ref="X314:AB314"/>
    <mergeCell ref="AC314:AE314"/>
    <mergeCell ref="A315:C315"/>
    <mergeCell ref="D315:G315"/>
    <mergeCell ref="H315:I315"/>
    <mergeCell ref="J315:M315"/>
    <mergeCell ref="N315:P315"/>
    <mergeCell ref="Q315:S315"/>
    <mergeCell ref="T315:W315"/>
    <mergeCell ref="X315:AB315"/>
    <mergeCell ref="AC315:AE315"/>
    <mergeCell ref="A316:C316"/>
    <mergeCell ref="D316:G316"/>
    <mergeCell ref="H316:I316"/>
    <mergeCell ref="J316:M316"/>
    <mergeCell ref="N316:P316"/>
    <mergeCell ref="Q316:S316"/>
    <mergeCell ref="T316:W316"/>
    <mergeCell ref="X316:AB316"/>
    <mergeCell ref="AC316:AE316"/>
    <mergeCell ref="A317:C317"/>
    <mergeCell ref="D317:G317"/>
    <mergeCell ref="H317:I317"/>
    <mergeCell ref="J317:M317"/>
    <mergeCell ref="N317:P317"/>
    <mergeCell ref="Q317:S317"/>
    <mergeCell ref="T317:W317"/>
    <mergeCell ref="X317:AB317"/>
    <mergeCell ref="AC317:AE317"/>
    <mergeCell ref="A318:C318"/>
    <mergeCell ref="D318:G318"/>
    <mergeCell ref="H318:I318"/>
    <mergeCell ref="J318:M318"/>
    <mergeCell ref="N318:P318"/>
    <mergeCell ref="Q318:S318"/>
    <mergeCell ref="T318:W318"/>
    <mergeCell ref="X318:AB318"/>
    <mergeCell ref="AC318:AE318"/>
    <mergeCell ref="A319:C319"/>
    <mergeCell ref="D319:G319"/>
    <mergeCell ref="H319:I319"/>
    <mergeCell ref="J319:M319"/>
    <mergeCell ref="N319:P319"/>
    <mergeCell ref="Q319:S319"/>
    <mergeCell ref="T319:W319"/>
    <mergeCell ref="X319:AB319"/>
    <mergeCell ref="AC319:AE319"/>
    <mergeCell ref="A320:C320"/>
    <mergeCell ref="D320:G320"/>
    <mergeCell ref="H320:I320"/>
    <mergeCell ref="J320:M320"/>
    <mergeCell ref="N320:P320"/>
    <mergeCell ref="Q320:S320"/>
    <mergeCell ref="T320:W320"/>
    <mergeCell ref="X320:AB320"/>
    <mergeCell ref="AC320:AE320"/>
    <mergeCell ref="A321:C321"/>
    <mergeCell ref="D321:G321"/>
    <mergeCell ref="H321:I321"/>
    <mergeCell ref="J321:M321"/>
    <mergeCell ref="N321:P321"/>
    <mergeCell ref="Q321:S321"/>
    <mergeCell ref="T321:W321"/>
    <mergeCell ref="X321:AB321"/>
    <mergeCell ref="AC321:AE321"/>
    <mergeCell ref="A322:C322"/>
    <mergeCell ref="D322:G322"/>
    <mergeCell ref="H322:I322"/>
    <mergeCell ref="J322:M322"/>
    <mergeCell ref="N322:P322"/>
    <mergeCell ref="Q322:S322"/>
    <mergeCell ref="T322:W322"/>
    <mergeCell ref="X322:AB322"/>
    <mergeCell ref="AC322:AE322"/>
    <mergeCell ref="A323:C323"/>
    <mergeCell ref="D323:G323"/>
    <mergeCell ref="H323:I323"/>
    <mergeCell ref="J323:M323"/>
    <mergeCell ref="N323:P323"/>
    <mergeCell ref="Q323:S323"/>
    <mergeCell ref="T323:W323"/>
    <mergeCell ref="X323:AB323"/>
    <mergeCell ref="AC323:AE323"/>
    <mergeCell ref="A324:C324"/>
    <mergeCell ref="D324:G324"/>
    <mergeCell ref="H324:I324"/>
    <mergeCell ref="J324:M324"/>
    <mergeCell ref="N324:P324"/>
    <mergeCell ref="Q324:S324"/>
    <mergeCell ref="T324:W324"/>
    <mergeCell ref="X324:AB324"/>
    <mergeCell ref="AC324:AE324"/>
    <mergeCell ref="A325:C325"/>
    <mergeCell ref="D325:G325"/>
    <mergeCell ref="H325:I325"/>
    <mergeCell ref="J325:M325"/>
    <mergeCell ref="N325:P325"/>
    <mergeCell ref="Q325:S325"/>
    <mergeCell ref="T325:W325"/>
    <mergeCell ref="X325:AB325"/>
    <mergeCell ref="AC325:AE325"/>
    <mergeCell ref="A326:C326"/>
    <mergeCell ref="D326:G326"/>
    <mergeCell ref="H326:I326"/>
    <mergeCell ref="J326:M326"/>
    <mergeCell ref="N326:P326"/>
    <mergeCell ref="Q326:S326"/>
    <mergeCell ref="T326:W326"/>
    <mergeCell ref="X326:AB326"/>
    <mergeCell ref="AC326:AE326"/>
    <mergeCell ref="A327:C327"/>
    <mergeCell ref="D327:G327"/>
    <mergeCell ref="H327:I327"/>
    <mergeCell ref="J327:M327"/>
    <mergeCell ref="N327:P327"/>
    <mergeCell ref="Q327:S327"/>
    <mergeCell ref="T327:W327"/>
    <mergeCell ref="X327:AB327"/>
    <mergeCell ref="AC327:AE327"/>
    <mergeCell ref="A328:C328"/>
    <mergeCell ref="D328:G328"/>
    <mergeCell ref="H328:I328"/>
    <mergeCell ref="J328:M328"/>
    <mergeCell ref="N328:P328"/>
    <mergeCell ref="Q328:S328"/>
    <mergeCell ref="T328:W328"/>
    <mergeCell ref="X328:AB328"/>
    <mergeCell ref="AC328:AE328"/>
    <mergeCell ref="A329:C329"/>
    <mergeCell ref="D329:G329"/>
    <mergeCell ref="H329:I329"/>
    <mergeCell ref="J329:M329"/>
    <mergeCell ref="N329:P329"/>
    <mergeCell ref="Q329:S329"/>
    <mergeCell ref="T329:W329"/>
    <mergeCell ref="X329:AB329"/>
    <mergeCell ref="AC329:AE329"/>
    <mergeCell ref="A330:C330"/>
    <mergeCell ref="D330:G330"/>
    <mergeCell ref="H330:I330"/>
    <mergeCell ref="J330:M330"/>
    <mergeCell ref="N330:P330"/>
    <mergeCell ref="Q330:S330"/>
    <mergeCell ref="T330:W330"/>
    <mergeCell ref="X330:AB330"/>
    <mergeCell ref="AC330:AE330"/>
    <mergeCell ref="A331:C331"/>
    <mergeCell ref="D331:G331"/>
    <mergeCell ref="H331:I331"/>
    <mergeCell ref="J331:M331"/>
    <mergeCell ref="N331:P331"/>
    <mergeCell ref="Q331:S331"/>
    <mergeCell ref="T331:W331"/>
    <mergeCell ref="X331:AB331"/>
    <mergeCell ref="AC331:AE331"/>
    <mergeCell ref="A332:C332"/>
    <mergeCell ref="D332:G332"/>
    <mergeCell ref="H332:I332"/>
    <mergeCell ref="J332:M332"/>
    <mergeCell ref="N332:P332"/>
    <mergeCell ref="Q332:S332"/>
    <mergeCell ref="T332:W332"/>
    <mergeCell ref="X332:AB332"/>
    <mergeCell ref="AC332:AE332"/>
    <mergeCell ref="A333:C333"/>
    <mergeCell ref="D333:G333"/>
    <mergeCell ref="H333:I333"/>
    <mergeCell ref="J333:M333"/>
    <mergeCell ref="N333:P333"/>
    <mergeCell ref="Q333:S333"/>
    <mergeCell ref="T333:W333"/>
    <mergeCell ref="X333:AB333"/>
    <mergeCell ref="AC333:AE333"/>
    <mergeCell ref="A334:C334"/>
    <mergeCell ref="D334:G334"/>
    <mergeCell ref="H334:I334"/>
    <mergeCell ref="J334:M334"/>
    <mergeCell ref="N334:P334"/>
    <mergeCell ref="Q334:S334"/>
    <mergeCell ref="T334:W334"/>
    <mergeCell ref="X334:AB334"/>
    <mergeCell ref="AC334:AE334"/>
    <mergeCell ref="A335:C335"/>
    <mergeCell ref="D335:G335"/>
    <mergeCell ref="H335:I335"/>
    <mergeCell ref="J335:M335"/>
    <mergeCell ref="N335:P335"/>
    <mergeCell ref="Q335:S335"/>
    <mergeCell ref="T335:W335"/>
    <mergeCell ref="X335:AB335"/>
    <mergeCell ref="AC335:AE335"/>
    <mergeCell ref="A336:C336"/>
    <mergeCell ref="D336:G336"/>
    <mergeCell ref="H336:I336"/>
    <mergeCell ref="J336:M336"/>
    <mergeCell ref="N336:P336"/>
    <mergeCell ref="Q336:S336"/>
    <mergeCell ref="T336:W336"/>
    <mergeCell ref="X336:AB336"/>
    <mergeCell ref="AC336:AE336"/>
    <mergeCell ref="A337:C337"/>
    <mergeCell ref="D337:G337"/>
    <mergeCell ref="H337:I337"/>
    <mergeCell ref="J337:M337"/>
    <mergeCell ref="N337:P337"/>
    <mergeCell ref="Q337:S337"/>
    <mergeCell ref="T337:W337"/>
    <mergeCell ref="X337:AB337"/>
    <mergeCell ref="AC337:AE337"/>
    <mergeCell ref="A338:C338"/>
    <mergeCell ref="D338:G338"/>
    <mergeCell ref="H338:I338"/>
    <mergeCell ref="J338:M338"/>
    <mergeCell ref="N338:P338"/>
    <mergeCell ref="Q338:S338"/>
    <mergeCell ref="T338:W338"/>
    <mergeCell ref="X338:AB338"/>
    <mergeCell ref="AC338:AE338"/>
    <mergeCell ref="A339:C339"/>
    <mergeCell ref="D339:G339"/>
    <mergeCell ref="H339:I339"/>
    <mergeCell ref="J339:M339"/>
    <mergeCell ref="N339:P339"/>
    <mergeCell ref="Q339:S339"/>
    <mergeCell ref="T339:W339"/>
    <mergeCell ref="X339:AB339"/>
    <mergeCell ref="AC339:AE339"/>
    <mergeCell ref="A340:C340"/>
    <mergeCell ref="D340:G340"/>
    <mergeCell ref="H340:I340"/>
    <mergeCell ref="J340:M340"/>
    <mergeCell ref="N340:P340"/>
    <mergeCell ref="Q340:S340"/>
    <mergeCell ref="T340:W340"/>
    <mergeCell ref="X340:AB340"/>
    <mergeCell ref="AC340:AE340"/>
    <mergeCell ref="A341:C341"/>
    <mergeCell ref="D341:G341"/>
    <mergeCell ref="H341:I341"/>
    <mergeCell ref="J341:M341"/>
    <mergeCell ref="N341:P341"/>
    <mergeCell ref="Q341:S341"/>
    <mergeCell ref="T341:W341"/>
    <mergeCell ref="X341:AB341"/>
    <mergeCell ref="AC341:AE341"/>
    <mergeCell ref="A342:C342"/>
    <mergeCell ref="D342:G342"/>
    <mergeCell ref="H342:I342"/>
    <mergeCell ref="J342:M342"/>
    <mergeCell ref="N342:P342"/>
    <mergeCell ref="Q342:S342"/>
    <mergeCell ref="T342:W342"/>
    <mergeCell ref="X342:AB342"/>
    <mergeCell ref="AC342:AE342"/>
    <mergeCell ref="A343:C343"/>
    <mergeCell ref="D343:G343"/>
    <mergeCell ref="H343:I343"/>
    <mergeCell ref="J343:M343"/>
    <mergeCell ref="N343:P343"/>
    <mergeCell ref="Q343:S343"/>
    <mergeCell ref="T343:W343"/>
    <mergeCell ref="X343:AB343"/>
    <mergeCell ref="AC343:AE343"/>
    <mergeCell ref="A344:C344"/>
    <mergeCell ref="D344:G344"/>
    <mergeCell ref="H344:I344"/>
    <mergeCell ref="J344:M344"/>
    <mergeCell ref="N344:P344"/>
    <mergeCell ref="Q344:S344"/>
    <mergeCell ref="T344:W344"/>
    <mergeCell ref="X344:AB344"/>
    <mergeCell ref="AC344:AE344"/>
    <mergeCell ref="A345:C345"/>
    <mergeCell ref="D345:G345"/>
    <mergeCell ref="H345:I345"/>
    <mergeCell ref="J345:M345"/>
    <mergeCell ref="N345:P345"/>
    <mergeCell ref="Q345:S345"/>
    <mergeCell ref="T345:W345"/>
    <mergeCell ref="X345:AB345"/>
    <mergeCell ref="AC345:AE345"/>
    <mergeCell ref="A346:C346"/>
    <mergeCell ref="D346:G346"/>
    <mergeCell ref="H346:I346"/>
    <mergeCell ref="J346:M346"/>
    <mergeCell ref="N346:P346"/>
    <mergeCell ref="Q346:S346"/>
    <mergeCell ref="T346:W346"/>
    <mergeCell ref="X346:AB346"/>
    <mergeCell ref="AC346:AE346"/>
    <mergeCell ref="A347:C347"/>
    <mergeCell ref="D347:G347"/>
    <mergeCell ref="H347:I347"/>
    <mergeCell ref="J347:M347"/>
    <mergeCell ref="N347:P347"/>
    <mergeCell ref="Q347:S347"/>
    <mergeCell ref="T347:W347"/>
    <mergeCell ref="X347:AB347"/>
    <mergeCell ref="AC347:AE347"/>
    <mergeCell ref="A348:C348"/>
    <mergeCell ref="D348:G348"/>
    <mergeCell ref="H348:I348"/>
    <mergeCell ref="J348:M348"/>
    <mergeCell ref="N348:P348"/>
    <mergeCell ref="Q348:S348"/>
    <mergeCell ref="T348:W348"/>
    <mergeCell ref="X348:AB348"/>
    <mergeCell ref="AC348:AE348"/>
    <mergeCell ref="A349:C349"/>
    <mergeCell ref="D349:G349"/>
    <mergeCell ref="H349:I349"/>
    <mergeCell ref="J349:M349"/>
    <mergeCell ref="N349:P349"/>
    <mergeCell ref="Q349:S349"/>
    <mergeCell ref="T349:W349"/>
    <mergeCell ref="X349:AB349"/>
    <mergeCell ref="AC349:AE349"/>
    <mergeCell ref="A350:C350"/>
    <mergeCell ref="D350:G350"/>
    <mergeCell ref="H350:I350"/>
    <mergeCell ref="J350:M350"/>
    <mergeCell ref="N350:P350"/>
    <mergeCell ref="Q350:S350"/>
    <mergeCell ref="T350:W350"/>
    <mergeCell ref="X350:AB350"/>
    <mergeCell ref="AC350:AE350"/>
    <mergeCell ref="A351:C351"/>
    <mergeCell ref="D351:G351"/>
    <mergeCell ref="H351:I351"/>
    <mergeCell ref="J351:M351"/>
    <mergeCell ref="N351:P351"/>
    <mergeCell ref="Q351:S351"/>
    <mergeCell ref="T351:W351"/>
    <mergeCell ref="X351:AB351"/>
    <mergeCell ref="AC351:AE351"/>
    <mergeCell ref="A352:C352"/>
    <mergeCell ref="D352:G352"/>
    <mergeCell ref="H352:I352"/>
    <mergeCell ref="J352:M352"/>
    <mergeCell ref="N352:P352"/>
    <mergeCell ref="Q352:S352"/>
    <mergeCell ref="T352:W352"/>
    <mergeCell ref="X352:AB352"/>
    <mergeCell ref="AC352:AE352"/>
    <mergeCell ref="A353:C353"/>
    <mergeCell ref="D353:G353"/>
    <mergeCell ref="H353:I353"/>
    <mergeCell ref="J353:M353"/>
    <mergeCell ref="N353:P353"/>
    <mergeCell ref="Q353:S353"/>
    <mergeCell ref="T353:W353"/>
    <mergeCell ref="X353:AB353"/>
    <mergeCell ref="AC353:AE353"/>
    <mergeCell ref="A354:C354"/>
    <mergeCell ref="D354:G354"/>
    <mergeCell ref="H354:I354"/>
    <mergeCell ref="J354:M354"/>
    <mergeCell ref="N354:P354"/>
    <mergeCell ref="Q354:S354"/>
    <mergeCell ref="T354:W354"/>
    <mergeCell ref="X354:AB354"/>
    <mergeCell ref="AC354:AE354"/>
    <mergeCell ref="A355:C355"/>
    <mergeCell ref="D355:G355"/>
    <mergeCell ref="H355:I355"/>
    <mergeCell ref="J355:M355"/>
    <mergeCell ref="N355:P355"/>
    <mergeCell ref="Q355:S355"/>
    <mergeCell ref="T355:W355"/>
    <mergeCell ref="X355:AB355"/>
    <mergeCell ref="AC355:AE355"/>
    <mergeCell ref="A356:C356"/>
    <mergeCell ref="D356:G356"/>
    <mergeCell ref="H356:I356"/>
    <mergeCell ref="J356:M356"/>
    <mergeCell ref="N356:P356"/>
    <mergeCell ref="Q356:S356"/>
    <mergeCell ref="T356:W356"/>
    <mergeCell ref="X356:AB356"/>
    <mergeCell ref="AC356:AE356"/>
    <mergeCell ref="A357:C357"/>
    <mergeCell ref="D357:G357"/>
    <mergeCell ref="H357:I357"/>
    <mergeCell ref="J357:M357"/>
    <mergeCell ref="N357:P357"/>
    <mergeCell ref="Q357:S357"/>
    <mergeCell ref="T357:W357"/>
    <mergeCell ref="X357:AB357"/>
    <mergeCell ref="AC357:AE357"/>
    <mergeCell ref="A358:C358"/>
    <mergeCell ref="D358:G358"/>
    <mergeCell ref="H358:I358"/>
    <mergeCell ref="J358:M358"/>
    <mergeCell ref="N358:P358"/>
    <mergeCell ref="Q358:S358"/>
    <mergeCell ref="T358:W358"/>
    <mergeCell ref="X358:AB358"/>
    <mergeCell ref="AC358:AE358"/>
    <mergeCell ref="A359:C359"/>
    <mergeCell ref="D359:G359"/>
    <mergeCell ref="H359:I359"/>
    <mergeCell ref="J359:M359"/>
    <mergeCell ref="N359:P359"/>
    <mergeCell ref="Q359:S359"/>
    <mergeCell ref="T359:W359"/>
    <mergeCell ref="X359:AB359"/>
    <mergeCell ref="AC359:AE359"/>
    <mergeCell ref="A360:C360"/>
    <mergeCell ref="D360:G360"/>
    <mergeCell ref="H360:I360"/>
    <mergeCell ref="J360:M360"/>
    <mergeCell ref="N360:P360"/>
    <mergeCell ref="Q360:S360"/>
    <mergeCell ref="T360:W360"/>
    <mergeCell ref="X360:AB360"/>
    <mergeCell ref="AC360:AE360"/>
    <mergeCell ref="A361:C361"/>
    <mergeCell ref="D361:G361"/>
    <mergeCell ref="H361:I361"/>
    <mergeCell ref="J361:M361"/>
    <mergeCell ref="N361:P361"/>
    <mergeCell ref="Q361:S361"/>
    <mergeCell ref="T361:W361"/>
    <mergeCell ref="X361:AB361"/>
    <mergeCell ref="AC361:AE361"/>
    <mergeCell ref="A362:C362"/>
    <mergeCell ref="D362:G362"/>
    <mergeCell ref="H362:I362"/>
    <mergeCell ref="J362:M362"/>
    <mergeCell ref="N362:P362"/>
    <mergeCell ref="Q362:S362"/>
    <mergeCell ref="T362:W362"/>
    <mergeCell ref="X362:AB362"/>
    <mergeCell ref="AC362:AE362"/>
    <mergeCell ref="A363:C363"/>
    <mergeCell ref="D363:G363"/>
    <mergeCell ref="H363:I363"/>
    <mergeCell ref="J363:M363"/>
    <mergeCell ref="N363:P363"/>
    <mergeCell ref="Q363:S363"/>
    <mergeCell ref="T363:W363"/>
    <mergeCell ref="X363:AB363"/>
    <mergeCell ref="AC363:AE363"/>
    <mergeCell ref="A364:C364"/>
    <mergeCell ref="D364:G364"/>
    <mergeCell ref="H364:I364"/>
    <mergeCell ref="J364:M364"/>
    <mergeCell ref="N364:P364"/>
    <mergeCell ref="Q364:S364"/>
    <mergeCell ref="T364:W364"/>
    <mergeCell ref="X364:AB364"/>
    <mergeCell ref="AC364:AE364"/>
    <mergeCell ref="A365:C365"/>
    <mergeCell ref="D365:G365"/>
    <mergeCell ref="H365:I365"/>
    <mergeCell ref="J365:M365"/>
    <mergeCell ref="N365:P365"/>
    <mergeCell ref="Q365:S365"/>
    <mergeCell ref="T365:W365"/>
    <mergeCell ref="X365:AB365"/>
    <mergeCell ref="AC365:AE365"/>
    <mergeCell ref="A366:C366"/>
    <mergeCell ref="D366:G366"/>
    <mergeCell ref="H366:I366"/>
    <mergeCell ref="J366:M366"/>
    <mergeCell ref="N366:P366"/>
    <mergeCell ref="Q366:S366"/>
    <mergeCell ref="T366:W366"/>
    <mergeCell ref="X366:AB366"/>
    <mergeCell ref="AC366:AE366"/>
    <mergeCell ref="A367:C367"/>
    <mergeCell ref="D367:G367"/>
    <mergeCell ref="H367:I367"/>
    <mergeCell ref="J367:M367"/>
    <mergeCell ref="N367:P367"/>
    <mergeCell ref="Q367:S367"/>
    <mergeCell ref="T367:W367"/>
    <mergeCell ref="X367:AB367"/>
    <mergeCell ref="AC367:AE367"/>
    <mergeCell ref="A368:C368"/>
    <mergeCell ref="D368:G368"/>
    <mergeCell ref="H368:I368"/>
    <mergeCell ref="J368:M368"/>
    <mergeCell ref="N368:P368"/>
    <mergeCell ref="Q368:S368"/>
    <mergeCell ref="T368:W368"/>
    <mergeCell ref="X368:AB368"/>
    <mergeCell ref="AC368:AE368"/>
    <mergeCell ref="A369:C369"/>
    <mergeCell ref="D369:G369"/>
    <mergeCell ref="H369:I369"/>
    <mergeCell ref="J369:M369"/>
    <mergeCell ref="N369:P369"/>
    <mergeCell ref="Q369:S369"/>
    <mergeCell ref="T369:W369"/>
    <mergeCell ref="X369:AB369"/>
    <mergeCell ref="AC369:AE369"/>
    <mergeCell ref="A370:C370"/>
    <mergeCell ref="D370:G370"/>
    <mergeCell ref="H370:I370"/>
    <mergeCell ref="J370:M370"/>
    <mergeCell ref="N370:P370"/>
    <mergeCell ref="Q370:S370"/>
    <mergeCell ref="T370:W370"/>
    <mergeCell ref="X370:AB370"/>
    <mergeCell ref="AC370:AE370"/>
    <mergeCell ref="A371:C371"/>
    <mergeCell ref="D371:G371"/>
    <mergeCell ref="H371:I371"/>
    <mergeCell ref="J371:M371"/>
    <mergeCell ref="N371:P371"/>
    <mergeCell ref="Q371:S371"/>
    <mergeCell ref="T371:W371"/>
    <mergeCell ref="X371:AB371"/>
    <mergeCell ref="AC371:AE371"/>
    <mergeCell ref="A372:C372"/>
    <mergeCell ref="D372:G372"/>
    <mergeCell ref="H372:I372"/>
    <mergeCell ref="J372:M372"/>
    <mergeCell ref="N372:P372"/>
    <mergeCell ref="Q372:S372"/>
    <mergeCell ref="T372:W372"/>
    <mergeCell ref="X372:AB372"/>
    <mergeCell ref="AC372:AE372"/>
    <mergeCell ref="A373:C373"/>
    <mergeCell ref="D373:G373"/>
    <mergeCell ref="H373:I373"/>
    <mergeCell ref="J373:M373"/>
    <mergeCell ref="N373:P373"/>
    <mergeCell ref="Q373:S373"/>
    <mergeCell ref="T373:W373"/>
    <mergeCell ref="X373:AB373"/>
    <mergeCell ref="AC373:AE373"/>
    <mergeCell ref="A374:C374"/>
    <mergeCell ref="D374:G374"/>
    <mergeCell ref="H374:I374"/>
    <mergeCell ref="J374:M374"/>
    <mergeCell ref="N374:P374"/>
    <mergeCell ref="Q374:S374"/>
    <mergeCell ref="T374:W374"/>
    <mergeCell ref="X374:AB374"/>
    <mergeCell ref="AC374:AE374"/>
    <mergeCell ref="A375:C375"/>
    <mergeCell ref="D375:G375"/>
    <mergeCell ref="H375:I375"/>
    <mergeCell ref="J375:M375"/>
    <mergeCell ref="N375:P375"/>
    <mergeCell ref="Q375:S375"/>
    <mergeCell ref="T375:W375"/>
    <mergeCell ref="X375:AB375"/>
    <mergeCell ref="AC375:AE375"/>
    <mergeCell ref="A376:C376"/>
    <mergeCell ref="D376:G376"/>
    <mergeCell ref="H376:I376"/>
    <mergeCell ref="J376:M376"/>
    <mergeCell ref="N376:P376"/>
    <mergeCell ref="Q376:S376"/>
    <mergeCell ref="T376:W376"/>
    <mergeCell ref="X376:AB376"/>
    <mergeCell ref="AC376:AE376"/>
    <mergeCell ref="A377:C377"/>
    <mergeCell ref="D377:G377"/>
    <mergeCell ref="H377:I377"/>
    <mergeCell ref="J377:M377"/>
    <mergeCell ref="N377:P377"/>
    <mergeCell ref="Q377:S377"/>
    <mergeCell ref="T377:W377"/>
    <mergeCell ref="X377:AB377"/>
    <mergeCell ref="AC377:AE377"/>
    <mergeCell ref="A378:C378"/>
    <mergeCell ref="D378:G378"/>
    <mergeCell ref="H378:I378"/>
    <mergeCell ref="J378:M378"/>
    <mergeCell ref="N378:P378"/>
    <mergeCell ref="Q378:S378"/>
    <mergeCell ref="T378:W378"/>
    <mergeCell ref="X378:AB378"/>
    <mergeCell ref="AC378:AE378"/>
    <mergeCell ref="A379:C379"/>
    <mergeCell ref="D379:G379"/>
    <mergeCell ref="H379:I379"/>
    <mergeCell ref="J379:M379"/>
    <mergeCell ref="N379:P379"/>
    <mergeCell ref="Q379:S379"/>
    <mergeCell ref="T379:W379"/>
    <mergeCell ref="X379:AB379"/>
    <mergeCell ref="AC379:AE379"/>
    <mergeCell ref="A380:C380"/>
    <mergeCell ref="D380:G380"/>
    <mergeCell ref="H380:I380"/>
    <mergeCell ref="J380:M380"/>
    <mergeCell ref="N380:P380"/>
    <mergeCell ref="Q380:S380"/>
    <mergeCell ref="T380:W380"/>
    <mergeCell ref="X380:AB380"/>
    <mergeCell ref="AC380:AE380"/>
    <mergeCell ref="A381:C381"/>
    <mergeCell ref="D381:G381"/>
    <mergeCell ref="H381:I381"/>
    <mergeCell ref="J381:M381"/>
    <mergeCell ref="N381:P381"/>
    <mergeCell ref="Q381:S381"/>
    <mergeCell ref="T381:W381"/>
    <mergeCell ref="X381:AB381"/>
    <mergeCell ref="AC381:AE381"/>
    <mergeCell ref="A382:C382"/>
    <mergeCell ref="D382:G382"/>
    <mergeCell ref="H382:I382"/>
    <mergeCell ref="J382:M382"/>
    <mergeCell ref="N382:P382"/>
    <mergeCell ref="Q382:S382"/>
    <mergeCell ref="T382:W382"/>
    <mergeCell ref="X382:AB382"/>
    <mergeCell ref="AC382:AE382"/>
    <mergeCell ref="A383:C383"/>
    <mergeCell ref="D383:G383"/>
    <mergeCell ref="H383:I383"/>
    <mergeCell ref="J383:M383"/>
    <mergeCell ref="N383:P383"/>
    <mergeCell ref="Q383:S383"/>
    <mergeCell ref="T383:W383"/>
    <mergeCell ref="X383:AB383"/>
    <mergeCell ref="AC383:AE383"/>
    <mergeCell ref="A384:C384"/>
    <mergeCell ref="D384:G384"/>
    <mergeCell ref="H384:I384"/>
    <mergeCell ref="J384:M384"/>
    <mergeCell ref="N384:P384"/>
    <mergeCell ref="Q384:S384"/>
    <mergeCell ref="T384:W384"/>
    <mergeCell ref="X384:AB384"/>
    <mergeCell ref="AC384:AE384"/>
    <mergeCell ref="A385:C385"/>
    <mergeCell ref="D385:G385"/>
    <mergeCell ref="H385:I385"/>
    <mergeCell ref="J385:M385"/>
    <mergeCell ref="N385:P385"/>
    <mergeCell ref="Q385:S385"/>
    <mergeCell ref="T385:W385"/>
    <mergeCell ref="X385:AB385"/>
    <mergeCell ref="AC385:AE385"/>
    <mergeCell ref="A386:C386"/>
    <mergeCell ref="D386:G386"/>
    <mergeCell ref="H386:I386"/>
    <mergeCell ref="J386:M386"/>
    <mergeCell ref="N386:P386"/>
    <mergeCell ref="Q386:S386"/>
    <mergeCell ref="T386:W386"/>
    <mergeCell ref="X386:AB386"/>
    <mergeCell ref="AC386:AE386"/>
    <mergeCell ref="A387:C387"/>
    <mergeCell ref="D387:G387"/>
    <mergeCell ref="H387:I387"/>
    <mergeCell ref="J387:M387"/>
    <mergeCell ref="N387:P387"/>
    <mergeCell ref="Q387:S387"/>
    <mergeCell ref="T387:W387"/>
    <mergeCell ref="X387:AB387"/>
    <mergeCell ref="AC387:AE387"/>
    <mergeCell ref="A388:C388"/>
    <mergeCell ref="D388:G388"/>
    <mergeCell ref="H388:I388"/>
    <mergeCell ref="J388:M388"/>
    <mergeCell ref="N388:P388"/>
    <mergeCell ref="Q388:S388"/>
    <mergeCell ref="T388:W388"/>
    <mergeCell ref="X388:AB388"/>
    <mergeCell ref="AC388:AE388"/>
    <mergeCell ref="A389:C389"/>
    <mergeCell ref="D389:G389"/>
    <mergeCell ref="H389:I389"/>
    <mergeCell ref="J389:M389"/>
    <mergeCell ref="N389:P389"/>
    <mergeCell ref="Q389:S389"/>
    <mergeCell ref="T389:W389"/>
    <mergeCell ref="X389:AB389"/>
    <mergeCell ref="AC389:AE389"/>
    <mergeCell ref="A390:C390"/>
    <mergeCell ref="D390:G390"/>
    <mergeCell ref="H390:I390"/>
    <mergeCell ref="J390:M390"/>
    <mergeCell ref="N390:P390"/>
    <mergeCell ref="Q390:S390"/>
    <mergeCell ref="T390:W390"/>
    <mergeCell ref="X390:AB390"/>
    <mergeCell ref="AC390:AE390"/>
    <mergeCell ref="A391:C391"/>
    <mergeCell ref="D391:G391"/>
    <mergeCell ref="H391:I391"/>
    <mergeCell ref="J391:M391"/>
    <mergeCell ref="N391:P391"/>
    <mergeCell ref="Q391:S391"/>
    <mergeCell ref="T391:W391"/>
    <mergeCell ref="X391:AB391"/>
    <mergeCell ref="AC391:AE391"/>
    <mergeCell ref="A392:C392"/>
    <mergeCell ref="D392:G392"/>
    <mergeCell ref="H392:I392"/>
    <mergeCell ref="J392:M392"/>
    <mergeCell ref="N392:P392"/>
    <mergeCell ref="Q392:S392"/>
    <mergeCell ref="T392:W392"/>
    <mergeCell ref="X392:AB392"/>
    <mergeCell ref="AC392:AE392"/>
    <mergeCell ref="A393:C393"/>
    <mergeCell ref="D393:G393"/>
    <mergeCell ref="H393:I393"/>
    <mergeCell ref="J393:M393"/>
    <mergeCell ref="N393:P393"/>
    <mergeCell ref="Q393:S393"/>
    <mergeCell ref="T393:W393"/>
    <mergeCell ref="X393:AB393"/>
    <mergeCell ref="AC393:AE393"/>
    <mergeCell ref="A394:C394"/>
    <mergeCell ref="D394:G394"/>
    <mergeCell ref="H394:I394"/>
    <mergeCell ref="J394:M394"/>
    <mergeCell ref="N394:P394"/>
    <mergeCell ref="Q394:S394"/>
    <mergeCell ref="T394:W394"/>
    <mergeCell ref="X394:AB394"/>
    <mergeCell ref="AC394:AE394"/>
    <mergeCell ref="A395:C395"/>
    <mergeCell ref="D395:G395"/>
    <mergeCell ref="H395:I395"/>
    <mergeCell ref="J395:M395"/>
    <mergeCell ref="N395:P395"/>
    <mergeCell ref="Q395:S395"/>
    <mergeCell ref="T395:W395"/>
    <mergeCell ref="X395:AB395"/>
    <mergeCell ref="AC395:AE395"/>
    <mergeCell ref="A396:C396"/>
    <mergeCell ref="D396:G396"/>
    <mergeCell ref="H396:I396"/>
    <mergeCell ref="J396:M396"/>
    <mergeCell ref="N396:P396"/>
    <mergeCell ref="Q396:S396"/>
    <mergeCell ref="T396:W396"/>
    <mergeCell ref="X396:AB396"/>
    <mergeCell ref="AC396:AE396"/>
    <mergeCell ref="A397:C397"/>
    <mergeCell ref="D397:G397"/>
    <mergeCell ref="H397:I397"/>
    <mergeCell ref="J397:M397"/>
    <mergeCell ref="N397:P397"/>
    <mergeCell ref="Q397:S397"/>
    <mergeCell ref="T397:W397"/>
    <mergeCell ref="X397:AB397"/>
    <mergeCell ref="AC397:AE397"/>
    <mergeCell ref="A398:C398"/>
    <mergeCell ref="D398:G398"/>
    <mergeCell ref="H398:I398"/>
    <mergeCell ref="J398:M398"/>
    <mergeCell ref="N398:P398"/>
    <mergeCell ref="Q398:S398"/>
    <mergeCell ref="T398:W398"/>
    <mergeCell ref="X398:AB398"/>
    <mergeCell ref="AC398:AE398"/>
    <mergeCell ref="A399:C399"/>
    <mergeCell ref="D399:G399"/>
    <mergeCell ref="H399:I399"/>
    <mergeCell ref="J399:M399"/>
    <mergeCell ref="N399:P399"/>
    <mergeCell ref="Q399:S399"/>
    <mergeCell ref="T399:W399"/>
    <mergeCell ref="X399:AB399"/>
    <mergeCell ref="AC399:AE399"/>
    <mergeCell ref="A400:C400"/>
    <mergeCell ref="D400:G400"/>
    <mergeCell ref="H400:I400"/>
    <mergeCell ref="J400:M400"/>
    <mergeCell ref="N400:P400"/>
    <mergeCell ref="Q400:S400"/>
    <mergeCell ref="T400:W400"/>
    <mergeCell ref="X400:AB400"/>
    <mergeCell ref="AC400:AE400"/>
    <mergeCell ref="A401:C401"/>
    <mergeCell ref="D401:G401"/>
    <mergeCell ref="H401:I401"/>
    <mergeCell ref="J401:M401"/>
    <mergeCell ref="N401:P401"/>
    <mergeCell ref="Q401:S401"/>
    <mergeCell ref="T401:W401"/>
    <mergeCell ref="X401:AB401"/>
    <mergeCell ref="AC401:AE401"/>
    <mergeCell ref="A402:C402"/>
    <mergeCell ref="D402:G402"/>
    <mergeCell ref="H402:I402"/>
    <mergeCell ref="J402:M402"/>
    <mergeCell ref="N402:P402"/>
    <mergeCell ref="Q402:S402"/>
    <mergeCell ref="T402:W402"/>
    <mergeCell ref="X402:AB402"/>
    <mergeCell ref="AC402:AE402"/>
    <mergeCell ref="A403:C403"/>
    <mergeCell ref="D403:G403"/>
    <mergeCell ref="H403:I403"/>
    <mergeCell ref="J403:M403"/>
    <mergeCell ref="N403:P403"/>
    <mergeCell ref="Q403:S403"/>
    <mergeCell ref="T403:W403"/>
    <mergeCell ref="X403:AB403"/>
    <mergeCell ref="AC403:AE403"/>
    <mergeCell ref="A404:C404"/>
    <mergeCell ref="D404:G404"/>
    <mergeCell ref="H404:I404"/>
    <mergeCell ref="J404:M404"/>
    <mergeCell ref="N404:P404"/>
    <mergeCell ref="Q404:S404"/>
    <mergeCell ref="T404:W404"/>
    <mergeCell ref="X404:AB404"/>
    <mergeCell ref="AC404:AE404"/>
    <mergeCell ref="A405:C405"/>
    <mergeCell ref="D405:G405"/>
    <mergeCell ref="H405:I405"/>
    <mergeCell ref="J405:M405"/>
    <mergeCell ref="N405:P405"/>
    <mergeCell ref="Q405:S405"/>
    <mergeCell ref="T405:W405"/>
    <mergeCell ref="X405:AB405"/>
    <mergeCell ref="AC405:AE405"/>
    <mergeCell ref="A406:C406"/>
    <mergeCell ref="D406:G406"/>
    <mergeCell ref="H406:I406"/>
    <mergeCell ref="J406:M406"/>
    <mergeCell ref="N406:P406"/>
    <mergeCell ref="Q406:S406"/>
    <mergeCell ref="T406:W406"/>
    <mergeCell ref="X406:AB406"/>
    <mergeCell ref="AC406:AE406"/>
    <mergeCell ref="A407:C407"/>
    <mergeCell ref="D407:G407"/>
    <mergeCell ref="H407:I407"/>
    <mergeCell ref="J407:M407"/>
    <mergeCell ref="N407:P407"/>
    <mergeCell ref="Q407:S407"/>
    <mergeCell ref="T407:W407"/>
    <mergeCell ref="X407:AB407"/>
    <mergeCell ref="AC407:AE407"/>
    <mergeCell ref="A408:C408"/>
    <mergeCell ref="D408:G408"/>
    <mergeCell ref="H408:I408"/>
    <mergeCell ref="J408:M408"/>
    <mergeCell ref="N408:P408"/>
    <mergeCell ref="Q408:S408"/>
    <mergeCell ref="T408:W408"/>
    <mergeCell ref="X408:AB408"/>
    <mergeCell ref="AC408:AE408"/>
    <mergeCell ref="A409:C409"/>
    <mergeCell ref="D409:G409"/>
    <mergeCell ref="H409:I409"/>
    <mergeCell ref="J409:M409"/>
    <mergeCell ref="N409:P409"/>
    <mergeCell ref="Q409:S409"/>
    <mergeCell ref="T409:W409"/>
    <mergeCell ref="X409:AB409"/>
    <mergeCell ref="AC409:AE409"/>
    <mergeCell ref="A410:C410"/>
    <mergeCell ref="D410:G410"/>
    <mergeCell ref="H410:I410"/>
    <mergeCell ref="J410:M410"/>
    <mergeCell ref="N410:P410"/>
    <mergeCell ref="Q410:S410"/>
    <mergeCell ref="T410:W410"/>
    <mergeCell ref="X410:AB410"/>
    <mergeCell ref="AC410:AE410"/>
    <mergeCell ref="A411:C411"/>
    <mergeCell ref="D411:G411"/>
    <mergeCell ref="H411:I411"/>
    <mergeCell ref="J411:M411"/>
    <mergeCell ref="N411:P411"/>
    <mergeCell ref="Q411:S411"/>
    <mergeCell ref="T411:W411"/>
    <mergeCell ref="X411:AB411"/>
    <mergeCell ref="AC411:AE411"/>
    <mergeCell ref="A412:C412"/>
    <mergeCell ref="D412:G412"/>
    <mergeCell ref="H412:I412"/>
    <mergeCell ref="J412:M412"/>
    <mergeCell ref="N412:P412"/>
    <mergeCell ref="Q412:S412"/>
    <mergeCell ref="T412:W412"/>
    <mergeCell ref="X412:AB412"/>
    <mergeCell ref="AC412:AE412"/>
    <mergeCell ref="A413:C413"/>
    <mergeCell ref="D413:G413"/>
    <mergeCell ref="H413:I413"/>
    <mergeCell ref="J413:M413"/>
    <mergeCell ref="N413:P413"/>
    <mergeCell ref="Q413:S413"/>
    <mergeCell ref="T413:W413"/>
    <mergeCell ref="X413:AB413"/>
    <mergeCell ref="AC413:AE413"/>
    <mergeCell ref="A414:C414"/>
    <mergeCell ref="D414:G414"/>
    <mergeCell ref="H414:I414"/>
    <mergeCell ref="J414:M414"/>
    <mergeCell ref="N414:P414"/>
    <mergeCell ref="Q414:S414"/>
    <mergeCell ref="T414:W414"/>
    <mergeCell ref="X414:AB414"/>
    <mergeCell ref="AC414:AE414"/>
    <mergeCell ref="A415:C415"/>
    <mergeCell ref="D415:G415"/>
    <mergeCell ref="H415:I415"/>
    <mergeCell ref="J415:M415"/>
    <mergeCell ref="N415:P415"/>
    <mergeCell ref="Q415:S415"/>
    <mergeCell ref="T415:W415"/>
    <mergeCell ref="X415:AB415"/>
    <mergeCell ref="AC415:AE415"/>
    <mergeCell ref="A416:C416"/>
    <mergeCell ref="D416:G416"/>
    <mergeCell ref="H416:I416"/>
    <mergeCell ref="J416:M416"/>
    <mergeCell ref="N416:P416"/>
    <mergeCell ref="Q416:S416"/>
    <mergeCell ref="T416:W416"/>
    <mergeCell ref="X416:AB416"/>
    <mergeCell ref="AC416:AE416"/>
    <mergeCell ref="A417:C417"/>
    <mergeCell ref="D417:G417"/>
    <mergeCell ref="H417:I417"/>
    <mergeCell ref="J417:M417"/>
    <mergeCell ref="N417:P417"/>
    <mergeCell ref="Q417:S417"/>
    <mergeCell ref="T417:W417"/>
    <mergeCell ref="X417:AB417"/>
    <mergeCell ref="AC417:AE417"/>
    <mergeCell ref="A418:C418"/>
    <mergeCell ref="D418:G418"/>
    <mergeCell ref="H418:I418"/>
    <mergeCell ref="J418:M418"/>
    <mergeCell ref="N418:P418"/>
    <mergeCell ref="Q418:S418"/>
    <mergeCell ref="T418:W418"/>
    <mergeCell ref="X418:AB418"/>
    <mergeCell ref="AC418:AE418"/>
    <mergeCell ref="A419:C419"/>
    <mergeCell ref="D419:G419"/>
    <mergeCell ref="H419:I419"/>
    <mergeCell ref="J419:M419"/>
    <mergeCell ref="N419:P419"/>
    <mergeCell ref="Q419:S419"/>
    <mergeCell ref="T419:W419"/>
    <mergeCell ref="X419:AB419"/>
    <mergeCell ref="AC419:AE419"/>
    <mergeCell ref="A420:C420"/>
    <mergeCell ref="D420:G420"/>
    <mergeCell ref="H420:I420"/>
    <mergeCell ref="J420:M420"/>
    <mergeCell ref="N420:P420"/>
    <mergeCell ref="Q420:S420"/>
    <mergeCell ref="T420:W420"/>
    <mergeCell ref="X420:AB420"/>
    <mergeCell ref="AC420:AE420"/>
    <mergeCell ref="A421:C421"/>
    <mergeCell ref="D421:G421"/>
    <mergeCell ref="H421:I421"/>
    <mergeCell ref="J421:M421"/>
    <mergeCell ref="N421:P421"/>
    <mergeCell ref="Q421:S421"/>
    <mergeCell ref="T421:W421"/>
    <mergeCell ref="X421:AB421"/>
    <mergeCell ref="AC421:AE421"/>
    <mergeCell ref="A422:C422"/>
    <mergeCell ref="D422:G422"/>
    <mergeCell ref="H422:I422"/>
    <mergeCell ref="J422:M422"/>
    <mergeCell ref="N422:P422"/>
    <mergeCell ref="Q422:S422"/>
    <mergeCell ref="T422:W422"/>
    <mergeCell ref="X422:AB422"/>
    <mergeCell ref="AC422:AE422"/>
    <mergeCell ref="A423:C423"/>
    <mergeCell ref="D423:G423"/>
    <mergeCell ref="H423:I423"/>
    <mergeCell ref="J423:M423"/>
    <mergeCell ref="N423:P423"/>
    <mergeCell ref="Q423:S423"/>
    <mergeCell ref="T423:W423"/>
    <mergeCell ref="X423:AB423"/>
    <mergeCell ref="AC423:AE423"/>
    <mergeCell ref="A424:C424"/>
    <mergeCell ref="D424:G424"/>
    <mergeCell ref="H424:I424"/>
    <mergeCell ref="J424:M424"/>
    <mergeCell ref="N424:P424"/>
    <mergeCell ref="Q424:S424"/>
    <mergeCell ref="T424:W424"/>
    <mergeCell ref="X424:AB424"/>
    <mergeCell ref="AC424:AE424"/>
    <mergeCell ref="A425:C425"/>
    <mergeCell ref="D425:G425"/>
    <mergeCell ref="H425:I425"/>
    <mergeCell ref="J425:M425"/>
    <mergeCell ref="N425:P425"/>
    <mergeCell ref="Q425:S425"/>
    <mergeCell ref="T425:W425"/>
    <mergeCell ref="X425:AB425"/>
    <mergeCell ref="AC425:AE425"/>
    <mergeCell ref="A426:C426"/>
    <mergeCell ref="D426:G426"/>
    <mergeCell ref="H426:I426"/>
    <mergeCell ref="J426:M426"/>
    <mergeCell ref="N426:P426"/>
    <mergeCell ref="Q426:S426"/>
    <mergeCell ref="T426:W426"/>
    <mergeCell ref="X426:AB426"/>
    <mergeCell ref="AC426:AE426"/>
    <mergeCell ref="A427:C427"/>
    <mergeCell ref="D427:G427"/>
    <mergeCell ref="H427:I427"/>
    <mergeCell ref="J427:M427"/>
    <mergeCell ref="N427:P427"/>
    <mergeCell ref="Q427:S427"/>
    <mergeCell ref="T427:W427"/>
    <mergeCell ref="X427:AB427"/>
    <mergeCell ref="AC427:AE427"/>
    <mergeCell ref="A428:C428"/>
    <mergeCell ref="D428:G428"/>
    <mergeCell ref="H428:I428"/>
    <mergeCell ref="J428:M428"/>
    <mergeCell ref="N428:P428"/>
    <mergeCell ref="Q428:S428"/>
    <mergeCell ref="T428:W428"/>
    <mergeCell ref="X428:AB428"/>
    <mergeCell ref="AC428:AE428"/>
    <mergeCell ref="A429:C429"/>
    <mergeCell ref="D429:G429"/>
    <mergeCell ref="H429:I429"/>
    <mergeCell ref="J429:M429"/>
    <mergeCell ref="N429:P429"/>
    <mergeCell ref="Q429:S429"/>
    <mergeCell ref="T429:W429"/>
    <mergeCell ref="X429:AB429"/>
    <mergeCell ref="AC429:AE429"/>
    <mergeCell ref="A430:C430"/>
    <mergeCell ref="D430:G430"/>
    <mergeCell ref="H430:I430"/>
    <mergeCell ref="J430:M430"/>
    <mergeCell ref="N430:P430"/>
    <mergeCell ref="Q430:S430"/>
    <mergeCell ref="T430:W430"/>
    <mergeCell ref="X430:AB430"/>
    <mergeCell ref="AC430:AE430"/>
    <mergeCell ref="A431:C431"/>
    <mergeCell ref="D431:G431"/>
    <mergeCell ref="H431:I431"/>
    <mergeCell ref="J431:M431"/>
    <mergeCell ref="N431:P431"/>
    <mergeCell ref="Q431:S431"/>
    <mergeCell ref="T431:W431"/>
    <mergeCell ref="X431:AB431"/>
    <mergeCell ref="AC431:AE431"/>
    <mergeCell ref="A432:C432"/>
    <mergeCell ref="D432:G432"/>
    <mergeCell ref="H432:I432"/>
    <mergeCell ref="J432:M432"/>
    <mergeCell ref="N432:P432"/>
    <mergeCell ref="Q432:S432"/>
    <mergeCell ref="T432:W432"/>
    <mergeCell ref="X432:AB432"/>
    <mergeCell ref="AC432:AE432"/>
    <mergeCell ref="A433:C433"/>
    <mergeCell ref="D433:G433"/>
    <mergeCell ref="H433:I433"/>
    <mergeCell ref="J433:M433"/>
    <mergeCell ref="N433:P433"/>
    <mergeCell ref="Q433:S433"/>
    <mergeCell ref="T433:W433"/>
    <mergeCell ref="X433:AB433"/>
    <mergeCell ref="AC433:AE433"/>
    <mergeCell ref="A434:C434"/>
    <mergeCell ref="D434:G434"/>
    <mergeCell ref="H434:I434"/>
    <mergeCell ref="J434:M434"/>
    <mergeCell ref="N434:P434"/>
    <mergeCell ref="Q434:S434"/>
    <mergeCell ref="T434:W434"/>
    <mergeCell ref="X434:AB434"/>
    <mergeCell ref="AC434:AE434"/>
    <mergeCell ref="A435:C435"/>
    <mergeCell ref="D435:G435"/>
    <mergeCell ref="H435:I435"/>
    <mergeCell ref="J435:M435"/>
    <mergeCell ref="N435:P435"/>
    <mergeCell ref="Q435:S435"/>
    <mergeCell ref="T435:W435"/>
    <mergeCell ref="X435:AB435"/>
    <mergeCell ref="AC435:AE435"/>
    <mergeCell ref="A436:C436"/>
    <mergeCell ref="D436:G436"/>
    <mergeCell ref="H436:I436"/>
    <mergeCell ref="J436:M436"/>
    <mergeCell ref="N436:P436"/>
    <mergeCell ref="Q436:S436"/>
    <mergeCell ref="T436:W436"/>
    <mergeCell ref="X436:AB436"/>
    <mergeCell ref="AC436:AE436"/>
    <mergeCell ref="A437:C437"/>
    <mergeCell ref="D437:G437"/>
    <mergeCell ref="H437:I437"/>
    <mergeCell ref="J437:M437"/>
    <mergeCell ref="N437:P437"/>
    <mergeCell ref="Q437:S437"/>
    <mergeCell ref="T437:W437"/>
    <mergeCell ref="X437:AB437"/>
    <mergeCell ref="AC437:AE437"/>
    <mergeCell ref="A438:C438"/>
    <mergeCell ref="D438:G438"/>
    <mergeCell ref="H438:I438"/>
    <mergeCell ref="J438:M438"/>
    <mergeCell ref="N438:P438"/>
    <mergeCell ref="Q438:S438"/>
    <mergeCell ref="T438:W438"/>
    <mergeCell ref="X438:AB438"/>
    <mergeCell ref="AC438:AE438"/>
    <mergeCell ref="A439:C439"/>
    <mergeCell ref="D439:G439"/>
    <mergeCell ref="H439:I439"/>
    <mergeCell ref="J439:M439"/>
    <mergeCell ref="N439:P439"/>
    <mergeCell ref="Q439:S439"/>
    <mergeCell ref="T439:W439"/>
    <mergeCell ref="X439:AB439"/>
    <mergeCell ref="AC439:AE439"/>
    <mergeCell ref="A440:C440"/>
    <mergeCell ref="D440:G440"/>
    <mergeCell ref="H440:I440"/>
    <mergeCell ref="J440:M440"/>
    <mergeCell ref="N440:P440"/>
    <mergeCell ref="Q440:S440"/>
    <mergeCell ref="T440:W440"/>
    <mergeCell ref="X440:AB440"/>
    <mergeCell ref="AC440:AE440"/>
    <mergeCell ref="A441:C441"/>
    <mergeCell ref="D441:G441"/>
    <mergeCell ref="H441:I441"/>
    <mergeCell ref="J441:M441"/>
    <mergeCell ref="N441:P441"/>
    <mergeCell ref="Q441:S441"/>
    <mergeCell ref="T441:W441"/>
    <mergeCell ref="X441:AB441"/>
    <mergeCell ref="AC441:AE441"/>
    <mergeCell ref="A442:C442"/>
    <mergeCell ref="D442:G442"/>
    <mergeCell ref="H442:I442"/>
    <mergeCell ref="J442:M442"/>
    <mergeCell ref="N442:P442"/>
    <mergeCell ref="Q442:S442"/>
    <mergeCell ref="T442:W442"/>
    <mergeCell ref="X442:AB442"/>
    <mergeCell ref="AC442:AE442"/>
    <mergeCell ref="A443:C443"/>
    <mergeCell ref="D443:G443"/>
    <mergeCell ref="H443:I443"/>
    <mergeCell ref="J443:M443"/>
    <mergeCell ref="N443:P443"/>
    <mergeCell ref="Q443:S443"/>
    <mergeCell ref="T443:W443"/>
    <mergeCell ref="X443:AB443"/>
    <mergeCell ref="AC443:AE443"/>
    <mergeCell ref="A444:C444"/>
    <mergeCell ref="D444:G444"/>
    <mergeCell ref="H444:I444"/>
    <mergeCell ref="J444:M444"/>
    <mergeCell ref="N444:P444"/>
    <mergeCell ref="Q444:S444"/>
    <mergeCell ref="T444:W444"/>
    <mergeCell ref="X444:AB444"/>
    <mergeCell ref="AC444:AE444"/>
    <mergeCell ref="A445:C445"/>
    <mergeCell ref="D445:G445"/>
    <mergeCell ref="H445:I445"/>
    <mergeCell ref="J445:M445"/>
    <mergeCell ref="N445:P445"/>
    <mergeCell ref="Q445:S445"/>
    <mergeCell ref="T445:W445"/>
    <mergeCell ref="X445:AB445"/>
    <mergeCell ref="AC445:AE445"/>
    <mergeCell ref="A446:C446"/>
    <mergeCell ref="D446:G446"/>
    <mergeCell ref="H446:I446"/>
    <mergeCell ref="J446:M446"/>
    <mergeCell ref="N446:P446"/>
    <mergeCell ref="Q446:S446"/>
    <mergeCell ref="T446:W446"/>
    <mergeCell ref="X446:AB446"/>
    <mergeCell ref="AC446:AE446"/>
    <mergeCell ref="A447:C447"/>
    <mergeCell ref="D447:G447"/>
    <mergeCell ref="H447:I447"/>
    <mergeCell ref="J447:M447"/>
    <mergeCell ref="N447:P447"/>
    <mergeCell ref="Q447:S447"/>
    <mergeCell ref="T447:W447"/>
    <mergeCell ref="X447:AB447"/>
    <mergeCell ref="AC447:AE447"/>
    <mergeCell ref="A448:C448"/>
    <mergeCell ref="D448:G448"/>
    <mergeCell ref="H448:I448"/>
    <mergeCell ref="J448:M448"/>
    <mergeCell ref="N448:P448"/>
    <mergeCell ref="Q448:S448"/>
    <mergeCell ref="T448:W448"/>
    <mergeCell ref="X448:AB448"/>
    <mergeCell ref="AC448:AE448"/>
    <mergeCell ref="A449:C449"/>
    <mergeCell ref="D449:G449"/>
    <mergeCell ref="H449:I449"/>
    <mergeCell ref="J449:M449"/>
    <mergeCell ref="N449:P449"/>
    <mergeCell ref="Q449:S449"/>
    <mergeCell ref="T449:W449"/>
    <mergeCell ref="X449:AB449"/>
    <mergeCell ref="AC449:AE449"/>
    <mergeCell ref="A450:C450"/>
    <mergeCell ref="D450:G450"/>
    <mergeCell ref="H450:I450"/>
    <mergeCell ref="J450:M450"/>
    <mergeCell ref="N450:P450"/>
    <mergeCell ref="Q450:S450"/>
    <mergeCell ref="T450:W450"/>
    <mergeCell ref="X450:AB450"/>
    <mergeCell ref="AC450:AE450"/>
    <mergeCell ref="A451:C451"/>
    <mergeCell ref="D451:G451"/>
    <mergeCell ref="H451:I451"/>
    <mergeCell ref="J451:M451"/>
    <mergeCell ref="N451:P451"/>
    <mergeCell ref="Q451:S451"/>
    <mergeCell ref="T451:W451"/>
    <mergeCell ref="X451:AB451"/>
    <mergeCell ref="AC451:AE451"/>
    <mergeCell ref="A452:C452"/>
    <mergeCell ref="D452:G452"/>
    <mergeCell ref="H452:I452"/>
    <mergeCell ref="J452:M452"/>
    <mergeCell ref="N452:P452"/>
    <mergeCell ref="Q452:S452"/>
    <mergeCell ref="T452:W452"/>
    <mergeCell ref="X452:AB452"/>
    <mergeCell ref="AC452:AE452"/>
    <mergeCell ref="A453:C453"/>
    <mergeCell ref="D453:G453"/>
    <mergeCell ref="H453:I453"/>
    <mergeCell ref="J453:M453"/>
    <mergeCell ref="N453:P453"/>
    <mergeCell ref="Q453:S453"/>
    <mergeCell ref="T453:W453"/>
    <mergeCell ref="X453:AB453"/>
    <mergeCell ref="AC453:AE453"/>
    <mergeCell ref="A454:C454"/>
    <mergeCell ref="D454:G454"/>
    <mergeCell ref="H454:I454"/>
    <mergeCell ref="J454:M454"/>
    <mergeCell ref="N454:P454"/>
    <mergeCell ref="Q454:S454"/>
    <mergeCell ref="T454:W454"/>
    <mergeCell ref="X454:AB454"/>
    <mergeCell ref="AC454:AE454"/>
    <mergeCell ref="A455:C455"/>
    <mergeCell ref="D455:G455"/>
    <mergeCell ref="H455:I455"/>
    <mergeCell ref="J455:M455"/>
    <mergeCell ref="N455:P455"/>
    <mergeCell ref="Q455:S455"/>
    <mergeCell ref="T455:W455"/>
    <mergeCell ref="X455:AB455"/>
    <mergeCell ref="AC455:AE455"/>
    <mergeCell ref="A456:C456"/>
    <mergeCell ref="D456:G456"/>
    <mergeCell ref="H456:I456"/>
    <mergeCell ref="J456:M456"/>
    <mergeCell ref="N456:P456"/>
    <mergeCell ref="Q456:S456"/>
    <mergeCell ref="T456:W456"/>
    <mergeCell ref="X456:AB456"/>
    <mergeCell ref="AC456:AE456"/>
    <mergeCell ref="A457:C457"/>
    <mergeCell ref="D457:G457"/>
    <mergeCell ref="H457:I457"/>
    <mergeCell ref="J457:M457"/>
    <mergeCell ref="N457:P457"/>
    <mergeCell ref="Q457:S457"/>
    <mergeCell ref="T457:W457"/>
    <mergeCell ref="X457:AB457"/>
    <mergeCell ref="AC457:AE457"/>
    <mergeCell ref="A458:C458"/>
    <mergeCell ref="D458:G458"/>
    <mergeCell ref="H458:I458"/>
    <mergeCell ref="J458:M458"/>
    <mergeCell ref="N458:P458"/>
    <mergeCell ref="Q458:S458"/>
    <mergeCell ref="T458:W458"/>
    <mergeCell ref="X458:AB458"/>
    <mergeCell ref="AC458:AE458"/>
    <mergeCell ref="A459:C459"/>
    <mergeCell ref="D459:G459"/>
    <mergeCell ref="H459:I459"/>
    <mergeCell ref="J459:M459"/>
    <mergeCell ref="N459:P459"/>
    <mergeCell ref="Q459:S459"/>
    <mergeCell ref="T459:W459"/>
    <mergeCell ref="X459:AB459"/>
    <mergeCell ref="AC459:AE459"/>
    <mergeCell ref="A460:C460"/>
    <mergeCell ref="D460:G460"/>
    <mergeCell ref="H460:I460"/>
    <mergeCell ref="J460:M460"/>
    <mergeCell ref="N460:P460"/>
    <mergeCell ref="Q460:S460"/>
    <mergeCell ref="T460:W460"/>
    <mergeCell ref="X460:AB460"/>
    <mergeCell ref="AC460:AE460"/>
    <mergeCell ref="A461:C461"/>
    <mergeCell ref="D461:G461"/>
    <mergeCell ref="H461:I461"/>
    <mergeCell ref="J461:M461"/>
    <mergeCell ref="N461:P461"/>
    <mergeCell ref="Q461:S461"/>
    <mergeCell ref="T461:W461"/>
    <mergeCell ref="X461:AB461"/>
    <mergeCell ref="AC461:AE461"/>
    <mergeCell ref="A462:C462"/>
    <mergeCell ref="D462:G462"/>
    <mergeCell ref="H462:I462"/>
    <mergeCell ref="J462:M462"/>
    <mergeCell ref="N462:P462"/>
    <mergeCell ref="Q462:S462"/>
    <mergeCell ref="T462:W462"/>
    <mergeCell ref="X462:AB462"/>
    <mergeCell ref="AC462:AE462"/>
    <mergeCell ref="A463:C463"/>
    <mergeCell ref="D463:G463"/>
    <mergeCell ref="H463:I463"/>
    <mergeCell ref="J463:M463"/>
    <mergeCell ref="N463:P463"/>
    <mergeCell ref="Q463:S463"/>
    <mergeCell ref="T463:W463"/>
    <mergeCell ref="X463:AB463"/>
    <mergeCell ref="AC463:AE463"/>
    <mergeCell ref="A464:C464"/>
    <mergeCell ref="D464:G464"/>
    <mergeCell ref="H464:I464"/>
    <mergeCell ref="J464:M464"/>
    <mergeCell ref="N464:P464"/>
    <mergeCell ref="Q464:S464"/>
    <mergeCell ref="T464:W464"/>
    <mergeCell ref="X464:AB464"/>
    <mergeCell ref="AC464:AE464"/>
    <mergeCell ref="A465:C465"/>
    <mergeCell ref="D465:G465"/>
    <mergeCell ref="H465:I465"/>
    <mergeCell ref="J465:M465"/>
    <mergeCell ref="N465:P465"/>
    <mergeCell ref="Q465:S465"/>
    <mergeCell ref="T465:W465"/>
    <mergeCell ref="X465:AB465"/>
    <mergeCell ref="AC465:AE465"/>
    <mergeCell ref="A466:C466"/>
    <mergeCell ref="D466:G466"/>
    <mergeCell ref="H466:I466"/>
    <mergeCell ref="J466:M466"/>
    <mergeCell ref="N466:P466"/>
    <mergeCell ref="Q466:S466"/>
    <mergeCell ref="T466:W466"/>
    <mergeCell ref="X466:AB466"/>
    <mergeCell ref="AC466:AE466"/>
    <mergeCell ref="A467:C467"/>
    <mergeCell ref="D467:G467"/>
    <mergeCell ref="H467:I467"/>
    <mergeCell ref="J467:M467"/>
    <mergeCell ref="N467:P467"/>
    <mergeCell ref="Q467:S467"/>
    <mergeCell ref="T467:W467"/>
    <mergeCell ref="X467:AB467"/>
    <mergeCell ref="AC467:AE467"/>
    <mergeCell ref="A468:C468"/>
    <mergeCell ref="D468:G468"/>
    <mergeCell ref="H468:I468"/>
    <mergeCell ref="J468:M468"/>
    <mergeCell ref="N468:P468"/>
    <mergeCell ref="Q468:S468"/>
    <mergeCell ref="T468:W468"/>
    <mergeCell ref="X468:AB468"/>
    <mergeCell ref="AC468:AE468"/>
    <mergeCell ref="A469:C469"/>
    <mergeCell ref="D469:G469"/>
    <mergeCell ref="H469:I469"/>
    <mergeCell ref="J469:M469"/>
    <mergeCell ref="N469:P469"/>
    <mergeCell ref="Q469:S469"/>
    <mergeCell ref="T469:W469"/>
    <mergeCell ref="X469:AB469"/>
    <mergeCell ref="AC469:AE469"/>
    <mergeCell ref="A470:C470"/>
    <mergeCell ref="D470:G470"/>
    <mergeCell ref="H470:I470"/>
    <mergeCell ref="J470:M470"/>
    <mergeCell ref="N470:P470"/>
    <mergeCell ref="Q470:S470"/>
    <mergeCell ref="T470:W470"/>
    <mergeCell ref="X470:AB470"/>
    <mergeCell ref="AC470:AE470"/>
    <mergeCell ref="A471:C471"/>
    <mergeCell ref="D471:G471"/>
    <mergeCell ref="H471:I471"/>
    <mergeCell ref="J471:M471"/>
    <mergeCell ref="N471:P471"/>
    <mergeCell ref="Q471:S471"/>
    <mergeCell ref="T471:W471"/>
    <mergeCell ref="X471:AB471"/>
    <mergeCell ref="AC471:AE471"/>
    <mergeCell ref="A472:C472"/>
    <mergeCell ref="D472:G472"/>
    <mergeCell ref="H472:I472"/>
    <mergeCell ref="J472:M472"/>
    <mergeCell ref="N472:P472"/>
    <mergeCell ref="Q472:S472"/>
    <mergeCell ref="T472:W472"/>
    <mergeCell ref="X472:AB472"/>
    <mergeCell ref="AC472:AE472"/>
    <mergeCell ref="A473:C473"/>
    <mergeCell ref="D473:G473"/>
    <mergeCell ref="H473:I473"/>
    <mergeCell ref="J473:M473"/>
    <mergeCell ref="N473:P473"/>
    <mergeCell ref="Q473:S473"/>
    <mergeCell ref="T473:W473"/>
    <mergeCell ref="X473:AB473"/>
    <mergeCell ref="AC473:AE473"/>
    <mergeCell ref="A474:C474"/>
    <mergeCell ref="D474:G474"/>
    <mergeCell ref="H474:I474"/>
    <mergeCell ref="J474:M474"/>
    <mergeCell ref="N474:P474"/>
    <mergeCell ref="Q474:S474"/>
    <mergeCell ref="T474:W474"/>
    <mergeCell ref="X474:AB474"/>
    <mergeCell ref="AC474:AE474"/>
    <mergeCell ref="A475:C475"/>
    <mergeCell ref="D475:G475"/>
    <mergeCell ref="H475:I475"/>
    <mergeCell ref="J475:M475"/>
    <mergeCell ref="N475:P475"/>
    <mergeCell ref="Q475:S475"/>
    <mergeCell ref="T475:W475"/>
    <mergeCell ref="X475:AB475"/>
    <mergeCell ref="AC475:AE475"/>
    <mergeCell ref="A476:C476"/>
    <mergeCell ref="D476:G476"/>
    <mergeCell ref="H476:I476"/>
    <mergeCell ref="J476:M476"/>
    <mergeCell ref="N476:P476"/>
    <mergeCell ref="Q476:S476"/>
    <mergeCell ref="T476:W476"/>
    <mergeCell ref="X476:AB476"/>
    <mergeCell ref="AC476:AE476"/>
    <mergeCell ref="A477:C477"/>
    <mergeCell ref="D477:G477"/>
    <mergeCell ref="H477:I477"/>
    <mergeCell ref="J477:M477"/>
    <mergeCell ref="N477:P477"/>
    <mergeCell ref="Q477:S477"/>
    <mergeCell ref="T477:W477"/>
    <mergeCell ref="X477:AB477"/>
    <mergeCell ref="AC477:AE477"/>
    <mergeCell ref="A478:C478"/>
    <mergeCell ref="D478:G478"/>
    <mergeCell ref="H478:I478"/>
    <mergeCell ref="J478:M478"/>
    <mergeCell ref="N478:P478"/>
    <mergeCell ref="Q478:S478"/>
    <mergeCell ref="T478:W478"/>
    <mergeCell ref="X478:AB478"/>
    <mergeCell ref="AC478:AE478"/>
    <mergeCell ref="A479:C479"/>
    <mergeCell ref="D479:G479"/>
    <mergeCell ref="H479:I479"/>
    <mergeCell ref="J479:M479"/>
    <mergeCell ref="N479:P479"/>
    <mergeCell ref="Q479:S479"/>
    <mergeCell ref="T479:W479"/>
    <mergeCell ref="X479:AB479"/>
    <mergeCell ref="AC479:AE479"/>
    <mergeCell ref="A480:C480"/>
    <mergeCell ref="D480:G480"/>
    <mergeCell ref="H480:I480"/>
    <mergeCell ref="J480:M480"/>
    <mergeCell ref="N480:P480"/>
    <mergeCell ref="Q480:S480"/>
    <mergeCell ref="T480:W480"/>
    <mergeCell ref="X480:AB480"/>
    <mergeCell ref="AC480:AE480"/>
    <mergeCell ref="A481:C481"/>
    <mergeCell ref="D481:G481"/>
    <mergeCell ref="H481:I481"/>
    <mergeCell ref="J481:M481"/>
    <mergeCell ref="N481:P481"/>
    <mergeCell ref="Q481:S481"/>
    <mergeCell ref="T481:W481"/>
    <mergeCell ref="X481:AB481"/>
    <mergeCell ref="AC481:AE481"/>
    <mergeCell ref="A482:C482"/>
    <mergeCell ref="D482:G482"/>
    <mergeCell ref="H482:I482"/>
    <mergeCell ref="J482:M482"/>
    <mergeCell ref="N482:P482"/>
    <mergeCell ref="Q482:S482"/>
    <mergeCell ref="T482:W482"/>
    <mergeCell ref="X482:AB482"/>
    <mergeCell ref="AC482:AE482"/>
    <mergeCell ref="A483:C483"/>
    <mergeCell ref="D483:G483"/>
    <mergeCell ref="H483:I483"/>
    <mergeCell ref="J483:M483"/>
    <mergeCell ref="N483:P483"/>
    <mergeCell ref="Q483:S483"/>
    <mergeCell ref="T483:W483"/>
    <mergeCell ref="X483:AB483"/>
    <mergeCell ref="AC483:AE483"/>
    <mergeCell ref="A484:C484"/>
    <mergeCell ref="D484:G484"/>
    <mergeCell ref="H484:I484"/>
    <mergeCell ref="J484:M484"/>
    <mergeCell ref="N484:P484"/>
    <mergeCell ref="Q484:S484"/>
    <mergeCell ref="T484:W484"/>
    <mergeCell ref="X484:AB484"/>
    <mergeCell ref="AC484:AE484"/>
    <mergeCell ref="A485:C485"/>
    <mergeCell ref="D485:G485"/>
    <mergeCell ref="H485:I485"/>
    <mergeCell ref="J485:M485"/>
    <mergeCell ref="N485:P485"/>
    <mergeCell ref="Q485:S485"/>
    <mergeCell ref="T485:W485"/>
    <mergeCell ref="X485:AB485"/>
    <mergeCell ref="AC485:AE485"/>
    <mergeCell ref="A486:C486"/>
    <mergeCell ref="D486:G486"/>
    <mergeCell ref="H486:I486"/>
    <mergeCell ref="J486:M486"/>
    <mergeCell ref="N486:P486"/>
    <mergeCell ref="Q486:S486"/>
    <mergeCell ref="T486:W486"/>
    <mergeCell ref="X486:AB486"/>
    <mergeCell ref="AC486:AE486"/>
    <mergeCell ref="A487:C487"/>
    <mergeCell ref="D487:G487"/>
    <mergeCell ref="H487:I487"/>
    <mergeCell ref="J487:M487"/>
    <mergeCell ref="N487:P487"/>
    <mergeCell ref="Q487:S487"/>
    <mergeCell ref="T487:W487"/>
    <mergeCell ref="X487:AB487"/>
    <mergeCell ref="AC487:AE487"/>
    <mergeCell ref="A488:C488"/>
    <mergeCell ref="D488:G488"/>
    <mergeCell ref="H488:I488"/>
    <mergeCell ref="J488:M488"/>
    <mergeCell ref="N488:P488"/>
    <mergeCell ref="Q488:S488"/>
    <mergeCell ref="T488:W488"/>
    <mergeCell ref="X488:AB488"/>
    <mergeCell ref="AC488:AE488"/>
    <mergeCell ref="A489:C489"/>
    <mergeCell ref="D489:G489"/>
    <mergeCell ref="H489:I489"/>
    <mergeCell ref="J489:M489"/>
    <mergeCell ref="N489:P489"/>
    <mergeCell ref="Q489:S489"/>
    <mergeCell ref="T489:W489"/>
    <mergeCell ref="X489:AB489"/>
    <mergeCell ref="AC489:AE489"/>
    <mergeCell ref="A490:C490"/>
    <mergeCell ref="D490:G490"/>
    <mergeCell ref="H490:I490"/>
    <mergeCell ref="J490:M490"/>
    <mergeCell ref="N490:P490"/>
    <mergeCell ref="Q490:S490"/>
    <mergeCell ref="T490:W490"/>
    <mergeCell ref="X490:AB490"/>
    <mergeCell ref="AC490:AE490"/>
    <mergeCell ref="A491:C491"/>
    <mergeCell ref="D491:G491"/>
    <mergeCell ref="H491:I491"/>
    <mergeCell ref="J491:M491"/>
    <mergeCell ref="N491:P491"/>
    <mergeCell ref="Q491:S491"/>
    <mergeCell ref="T491:W491"/>
    <mergeCell ref="X491:AB491"/>
    <mergeCell ref="AC491:AE491"/>
    <mergeCell ref="A492:C492"/>
    <mergeCell ref="D492:G492"/>
    <mergeCell ref="H492:I492"/>
    <mergeCell ref="J492:M492"/>
    <mergeCell ref="N492:P492"/>
    <mergeCell ref="Q492:S492"/>
    <mergeCell ref="T492:W492"/>
    <mergeCell ref="X492:AB492"/>
    <mergeCell ref="AC492:AE492"/>
    <mergeCell ref="A493:C493"/>
    <mergeCell ref="D493:G493"/>
    <mergeCell ref="H493:I493"/>
    <mergeCell ref="J493:M493"/>
    <mergeCell ref="N493:P493"/>
    <mergeCell ref="Q493:S493"/>
    <mergeCell ref="T493:W493"/>
    <mergeCell ref="X493:AB493"/>
    <mergeCell ref="AC493:AE493"/>
    <mergeCell ref="A494:C494"/>
    <mergeCell ref="D494:G494"/>
    <mergeCell ref="H494:I494"/>
    <mergeCell ref="J494:M494"/>
    <mergeCell ref="N494:P494"/>
    <mergeCell ref="Q494:S494"/>
    <mergeCell ref="T494:W494"/>
    <mergeCell ref="X494:AB494"/>
    <mergeCell ref="AC494:AE494"/>
    <mergeCell ref="A495:C495"/>
    <mergeCell ref="D495:G495"/>
    <mergeCell ref="H495:I495"/>
    <mergeCell ref="J495:M495"/>
    <mergeCell ref="N495:P495"/>
    <mergeCell ref="Q495:S495"/>
    <mergeCell ref="T495:W495"/>
    <mergeCell ref="X495:AB495"/>
    <mergeCell ref="AC495:AE495"/>
    <mergeCell ref="A496:C496"/>
    <mergeCell ref="D496:G496"/>
    <mergeCell ref="H496:I496"/>
    <mergeCell ref="J496:M496"/>
    <mergeCell ref="N496:P496"/>
    <mergeCell ref="Q496:S496"/>
    <mergeCell ref="T496:W496"/>
    <mergeCell ref="X496:AB496"/>
    <mergeCell ref="AC496:AE496"/>
    <mergeCell ref="A497:C497"/>
    <mergeCell ref="D497:G497"/>
    <mergeCell ref="H497:I497"/>
    <mergeCell ref="J497:M497"/>
    <mergeCell ref="N497:P497"/>
    <mergeCell ref="Q497:S497"/>
    <mergeCell ref="T497:W497"/>
    <mergeCell ref="X497:AB497"/>
    <mergeCell ref="AC497:AE497"/>
    <mergeCell ref="A498:C498"/>
    <mergeCell ref="D498:G498"/>
    <mergeCell ref="H498:I498"/>
    <mergeCell ref="J498:M498"/>
    <mergeCell ref="N498:P498"/>
    <mergeCell ref="Q498:S498"/>
    <mergeCell ref="T498:W498"/>
    <mergeCell ref="X498:AB498"/>
    <mergeCell ref="AC498:AE498"/>
    <mergeCell ref="A499:C499"/>
    <mergeCell ref="D499:G499"/>
    <mergeCell ref="H499:I499"/>
    <mergeCell ref="J499:M499"/>
    <mergeCell ref="N499:P499"/>
    <mergeCell ref="Q499:S499"/>
    <mergeCell ref="T499:W499"/>
    <mergeCell ref="X499:AB499"/>
    <mergeCell ref="AC499:AE499"/>
    <mergeCell ref="A500:C500"/>
    <mergeCell ref="D500:G500"/>
    <mergeCell ref="H500:I500"/>
    <mergeCell ref="J500:M500"/>
    <mergeCell ref="N500:P500"/>
    <mergeCell ref="Q500:S500"/>
    <mergeCell ref="T500:W500"/>
    <mergeCell ref="X500:AB500"/>
    <mergeCell ref="AC500:AE500"/>
    <mergeCell ref="A501:C501"/>
    <mergeCell ref="D501:G501"/>
    <mergeCell ref="H501:I501"/>
    <mergeCell ref="J501:M501"/>
    <mergeCell ref="N501:P501"/>
    <mergeCell ref="Q501:S501"/>
    <mergeCell ref="T501:W501"/>
    <mergeCell ref="X501:AB501"/>
    <mergeCell ref="AC501:AE501"/>
    <mergeCell ref="A502:C502"/>
    <mergeCell ref="D502:G502"/>
    <mergeCell ref="H502:I502"/>
    <mergeCell ref="J502:M502"/>
    <mergeCell ref="N502:P502"/>
    <mergeCell ref="Q502:S502"/>
    <mergeCell ref="T502:W502"/>
    <mergeCell ref="X502:AB502"/>
    <mergeCell ref="AC502:AE502"/>
    <mergeCell ref="A503:C503"/>
    <mergeCell ref="D503:G503"/>
    <mergeCell ref="H503:I503"/>
    <mergeCell ref="J503:M503"/>
    <mergeCell ref="N503:P503"/>
    <mergeCell ref="Q503:S503"/>
    <mergeCell ref="T503:W503"/>
    <mergeCell ref="X503:AB503"/>
    <mergeCell ref="AC503:AE503"/>
    <mergeCell ref="A504:C504"/>
    <mergeCell ref="D504:G504"/>
    <mergeCell ref="H504:I504"/>
    <mergeCell ref="J504:M504"/>
    <mergeCell ref="N504:P504"/>
    <mergeCell ref="Q504:S504"/>
    <mergeCell ref="T504:W504"/>
    <mergeCell ref="X504:AB504"/>
    <mergeCell ref="AC504:AE504"/>
    <mergeCell ref="A505:C505"/>
    <mergeCell ref="D505:G505"/>
    <mergeCell ref="H505:I505"/>
    <mergeCell ref="J505:M505"/>
    <mergeCell ref="N505:P505"/>
    <mergeCell ref="Q505:S505"/>
    <mergeCell ref="T505:W505"/>
    <mergeCell ref="X505:AB505"/>
    <mergeCell ref="AC505:AE505"/>
    <mergeCell ref="A506:C506"/>
    <mergeCell ref="D506:G506"/>
    <mergeCell ref="H506:I506"/>
    <mergeCell ref="J506:M506"/>
    <mergeCell ref="N506:P506"/>
    <mergeCell ref="Q506:S506"/>
    <mergeCell ref="T506:W506"/>
    <mergeCell ref="X506:AB506"/>
    <mergeCell ref="AC506:AE506"/>
    <mergeCell ref="A507:C507"/>
    <mergeCell ref="D507:G507"/>
    <mergeCell ref="H507:I507"/>
    <mergeCell ref="J507:M507"/>
    <mergeCell ref="N507:P507"/>
    <mergeCell ref="Q507:S507"/>
    <mergeCell ref="T507:W507"/>
    <mergeCell ref="X507:AB507"/>
    <mergeCell ref="AC507:AE507"/>
    <mergeCell ref="A508:C508"/>
    <mergeCell ref="D508:G508"/>
    <mergeCell ref="H508:I508"/>
    <mergeCell ref="J508:M508"/>
    <mergeCell ref="N508:P508"/>
    <mergeCell ref="Q508:S508"/>
    <mergeCell ref="T508:W508"/>
    <mergeCell ref="X508:AB508"/>
    <mergeCell ref="AC508:AE508"/>
    <mergeCell ref="A509:C509"/>
    <mergeCell ref="D509:G509"/>
    <mergeCell ref="H509:I509"/>
    <mergeCell ref="J509:M509"/>
    <mergeCell ref="N509:P509"/>
    <mergeCell ref="Q509:S509"/>
    <mergeCell ref="T509:W509"/>
    <mergeCell ref="X509:AB509"/>
    <mergeCell ref="AC509:AE509"/>
    <mergeCell ref="A510:C510"/>
    <mergeCell ref="D510:G510"/>
    <mergeCell ref="H510:I510"/>
    <mergeCell ref="J510:M510"/>
    <mergeCell ref="N510:P510"/>
    <mergeCell ref="Q510:S510"/>
    <mergeCell ref="T510:W510"/>
    <mergeCell ref="X510:AB510"/>
    <mergeCell ref="AC510:AE510"/>
    <mergeCell ref="A511:C511"/>
    <mergeCell ref="D511:G511"/>
    <mergeCell ref="H511:I511"/>
    <mergeCell ref="J511:M511"/>
    <mergeCell ref="N511:P511"/>
    <mergeCell ref="Q511:S511"/>
    <mergeCell ref="T511:W511"/>
    <mergeCell ref="X511:AB511"/>
    <mergeCell ref="AC511:AE511"/>
    <mergeCell ref="A512:C512"/>
    <mergeCell ref="D512:G512"/>
    <mergeCell ref="H512:I512"/>
    <mergeCell ref="J512:M512"/>
    <mergeCell ref="N512:P512"/>
    <mergeCell ref="Q512:S512"/>
    <mergeCell ref="T512:W512"/>
    <mergeCell ref="X512:AB512"/>
    <mergeCell ref="AC512:AE512"/>
    <mergeCell ref="A513:C513"/>
    <mergeCell ref="D513:G513"/>
    <mergeCell ref="H513:I513"/>
    <mergeCell ref="J513:M513"/>
    <mergeCell ref="N513:P513"/>
    <mergeCell ref="Q513:S513"/>
    <mergeCell ref="T513:W513"/>
    <mergeCell ref="X513:AB513"/>
    <mergeCell ref="AC513:AE513"/>
    <mergeCell ref="A514:C514"/>
    <mergeCell ref="D514:G514"/>
    <mergeCell ref="H514:I514"/>
    <mergeCell ref="J514:M514"/>
    <mergeCell ref="N514:P514"/>
    <mergeCell ref="Q514:S514"/>
    <mergeCell ref="T514:W514"/>
    <mergeCell ref="X514:AB514"/>
    <mergeCell ref="AC514:AE514"/>
    <mergeCell ref="A515:C515"/>
    <mergeCell ref="D515:G515"/>
    <mergeCell ref="H515:I515"/>
    <mergeCell ref="J515:M515"/>
    <mergeCell ref="N515:P515"/>
    <mergeCell ref="Q515:S515"/>
    <mergeCell ref="T515:W515"/>
    <mergeCell ref="X515:AB515"/>
    <mergeCell ref="AC515:AE515"/>
    <mergeCell ref="A516:C516"/>
    <mergeCell ref="D516:G516"/>
    <mergeCell ref="H516:I516"/>
    <mergeCell ref="J516:M516"/>
    <mergeCell ref="N516:P516"/>
    <mergeCell ref="Q516:S516"/>
    <mergeCell ref="T516:W516"/>
    <mergeCell ref="X516:AB516"/>
    <mergeCell ref="AC516:AE516"/>
    <mergeCell ref="A517:C517"/>
    <mergeCell ref="D517:G517"/>
    <mergeCell ref="H517:I517"/>
    <mergeCell ref="J517:M517"/>
    <mergeCell ref="N517:P517"/>
    <mergeCell ref="Q517:S517"/>
    <mergeCell ref="T517:W517"/>
    <mergeCell ref="X517:AB517"/>
    <mergeCell ref="AC517:AE517"/>
    <mergeCell ref="A518:C518"/>
    <mergeCell ref="D518:G518"/>
    <mergeCell ref="H518:I518"/>
    <mergeCell ref="J518:M518"/>
    <mergeCell ref="N518:P518"/>
    <mergeCell ref="Q518:S518"/>
    <mergeCell ref="T518:W518"/>
    <mergeCell ref="X518:AB518"/>
    <mergeCell ref="AC518:AE518"/>
    <mergeCell ref="A519:C519"/>
    <mergeCell ref="D519:G519"/>
    <mergeCell ref="H519:I519"/>
    <mergeCell ref="J519:M519"/>
    <mergeCell ref="N519:P519"/>
    <mergeCell ref="Q519:S519"/>
    <mergeCell ref="T519:W519"/>
    <mergeCell ref="X519:AB519"/>
    <mergeCell ref="AC519:AE519"/>
    <mergeCell ref="A520:C520"/>
    <mergeCell ref="D520:G520"/>
    <mergeCell ref="H520:I520"/>
    <mergeCell ref="J520:M520"/>
    <mergeCell ref="N520:P520"/>
    <mergeCell ref="Q520:S520"/>
    <mergeCell ref="T520:W520"/>
    <mergeCell ref="X520:AB520"/>
    <mergeCell ref="AC520:AE520"/>
    <mergeCell ref="A521:C521"/>
    <mergeCell ref="D521:G521"/>
    <mergeCell ref="H521:I521"/>
    <mergeCell ref="J521:M521"/>
    <mergeCell ref="N521:P521"/>
    <mergeCell ref="Q521:S521"/>
    <mergeCell ref="T521:W521"/>
    <mergeCell ref="X521:AB521"/>
    <mergeCell ref="AC521:AE521"/>
    <mergeCell ref="A522:C522"/>
    <mergeCell ref="D522:G522"/>
    <mergeCell ref="H522:I522"/>
    <mergeCell ref="J522:M522"/>
    <mergeCell ref="N522:P522"/>
    <mergeCell ref="Q522:S522"/>
    <mergeCell ref="T522:W522"/>
    <mergeCell ref="X522:AB522"/>
    <mergeCell ref="AC522:AE522"/>
    <mergeCell ref="A523:C523"/>
    <mergeCell ref="D523:G523"/>
    <mergeCell ref="H523:I523"/>
    <mergeCell ref="J523:M523"/>
    <mergeCell ref="N523:P523"/>
    <mergeCell ref="Q523:S523"/>
    <mergeCell ref="T523:W523"/>
    <mergeCell ref="X523:AB523"/>
    <mergeCell ref="AC523:AE523"/>
    <mergeCell ref="A524:C524"/>
    <mergeCell ref="D524:G524"/>
    <mergeCell ref="H524:I524"/>
    <mergeCell ref="J524:M524"/>
    <mergeCell ref="N524:P524"/>
    <mergeCell ref="Q524:S524"/>
    <mergeCell ref="T524:W524"/>
    <mergeCell ref="X524:AB524"/>
    <mergeCell ref="AC524:AE524"/>
  </mergeCells>
  <phoneticPr fontId="3"/>
  <pageMargins left="0.39370078740157483" right="0.23622047244094491" top="0.74803149606299213" bottom="0.74803149606299213" header="0.31496062992125984" footer="0.31496062992125984"/>
  <pageSetup paperSize="9" fitToWidth="1" fitToHeight="1" orientation="portrait" usePrinterDefaults="1" r:id="rId1"/>
  <headerFooter alignWithMargins="0">
    <oddFooter>&amp;C&amp;P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23"/>
  <sheetViews>
    <sheetView zoomScale="90" zoomScaleNormal="90" workbookViewId="0">
      <selection activeCell="T19" sqref="T19"/>
    </sheetView>
  </sheetViews>
  <sheetFormatPr defaultColWidth="5.625" defaultRowHeight="30" customHeight="1"/>
  <cols>
    <col min="1" max="8" width="5.625" style="63"/>
    <col min="9" max="9" width="6.625" style="63" customWidth="1"/>
    <col min="10" max="10" width="4.625" style="63" customWidth="1"/>
    <col min="11" max="13" width="5.625" style="63"/>
    <col min="14" max="14" width="6.875" style="63" customWidth="1"/>
    <col min="15" max="16384" width="5.625" style="63"/>
  </cols>
  <sheetData>
    <row r="1" spans="1:14" ht="30" customHeight="1">
      <c r="A1" s="65" t="s">
        <v>37</v>
      </c>
    </row>
    <row r="2" spans="1:14" ht="30" customHeight="1">
      <c r="A2" s="66" t="s">
        <v>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4" spans="1:14" ht="30" customHeight="1">
      <c r="A4" s="142" t="s">
        <v>62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6" spans="1:14" ht="30" customHeight="1">
      <c r="A6" s="63" t="s">
        <v>76</v>
      </c>
    </row>
    <row r="8" spans="1:14" ht="30" customHeight="1">
      <c r="A8" s="63" t="s">
        <v>9</v>
      </c>
      <c r="G8" s="66" t="s">
        <v>21</v>
      </c>
      <c r="H8" s="66"/>
      <c r="I8" s="72">
        <f>'①団体情報'!B2</f>
        <v>0</v>
      </c>
      <c r="J8" s="72"/>
      <c r="K8" s="72"/>
      <c r="L8" s="72"/>
      <c r="M8" s="72"/>
      <c r="N8" s="72"/>
    </row>
    <row r="9" spans="1:14" ht="30" customHeight="1">
      <c r="A9" s="63" t="s">
        <v>9</v>
      </c>
      <c r="G9" s="66" t="s">
        <v>47</v>
      </c>
      <c r="H9" s="66"/>
      <c r="I9" s="73">
        <f>'①団体情報'!B3</f>
        <v>0</v>
      </c>
      <c r="J9" s="73"/>
      <c r="K9" s="73"/>
      <c r="L9" s="73"/>
      <c r="M9" s="73"/>
      <c r="N9" s="73"/>
    </row>
    <row r="10" spans="1:14" ht="30" customHeight="1">
      <c r="A10" s="63" t="s">
        <v>9</v>
      </c>
      <c r="G10" s="71" t="s">
        <v>113</v>
      </c>
      <c r="H10" s="71"/>
      <c r="I10" s="73" t="str">
        <f>'①団体情報'!B4&amp;"　　　　㊞ "</f>
        <v xml:space="preserve">　　　　㊞ </v>
      </c>
      <c r="J10" s="73"/>
      <c r="K10" s="73"/>
      <c r="L10" s="73"/>
      <c r="M10" s="73"/>
      <c r="N10" s="73"/>
    </row>
    <row r="12" spans="1:14" ht="30" customHeight="1">
      <c r="A12" s="143" t="str">
        <f>CONCATENATE('③入力シート'!B1,"　 ",'③入力シート'!C1,"月分","　 ","春日部市障害児(者)生活サポート事業補助金について、春日部市")</f>
        <v>令和8年度　 6月分　 春日部市障害児(者)生活サポート事業補助金について、春日部市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4" ht="30" customHeight="1">
      <c r="A13" s="63" t="s">
        <v>107</v>
      </c>
    </row>
    <row r="14" spans="1:14" ht="30" customHeight="1">
      <c r="A14" s="63" t="s">
        <v>108</v>
      </c>
    </row>
    <row r="16" spans="1:14" ht="30" customHeight="1">
      <c r="A16" s="66" t="s">
        <v>79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8" spans="1:14" ht="30" customHeight="1">
      <c r="A18" s="92" t="s">
        <v>81</v>
      </c>
      <c r="B18" s="66" t="s">
        <v>70</v>
      </c>
      <c r="C18" s="66"/>
      <c r="D18" s="66"/>
      <c r="F18" s="144" t="s">
        <v>138</v>
      </c>
      <c r="G18" s="144"/>
      <c r="H18" s="149"/>
      <c r="I18" s="152" t="s">
        <v>82</v>
      </c>
      <c r="J18" s="153">
        <f>'⑥別紙２'!Q24</f>
        <v>0</v>
      </c>
      <c r="K18" s="153"/>
      <c r="L18" s="153"/>
      <c r="M18" s="153"/>
      <c r="N18" s="154" t="s">
        <v>124</v>
      </c>
    </row>
    <row r="19" spans="1:14" ht="30" customHeight="1">
      <c r="A19" s="92" t="s">
        <v>84</v>
      </c>
      <c r="B19" s="66" t="s">
        <v>109</v>
      </c>
      <c r="C19" s="66"/>
      <c r="D19" s="66"/>
      <c r="F19" s="145" t="s">
        <v>110</v>
      </c>
      <c r="G19" s="147"/>
      <c r="H19" s="150" t="str">
        <f>CONCATENATE('①団体情報'!B12,"　",'①団体情報'!B13,'①団体情報'!C13)</f>
        <v>　</v>
      </c>
      <c r="I19" s="150"/>
      <c r="J19" s="150"/>
      <c r="K19" s="150"/>
      <c r="L19" s="150"/>
      <c r="M19" s="150"/>
      <c r="N19" s="150"/>
    </row>
    <row r="20" spans="1:14" ht="30" customHeight="1">
      <c r="F20" s="146" t="s">
        <v>111</v>
      </c>
      <c r="G20" s="148"/>
      <c r="H20" s="150">
        <f>'①団体情報'!B14</f>
        <v>0</v>
      </c>
      <c r="I20" s="150"/>
      <c r="J20" s="150"/>
      <c r="K20" s="150"/>
      <c r="L20" s="150"/>
      <c r="M20" s="150"/>
      <c r="N20" s="150"/>
    </row>
    <row r="21" spans="1:14" ht="30" customHeight="1">
      <c r="F21" s="146" t="s">
        <v>41</v>
      </c>
      <c r="G21" s="148"/>
      <c r="H21" s="151">
        <f>'①団体情報'!B15</f>
        <v>0</v>
      </c>
      <c r="I21" s="151"/>
      <c r="J21" s="151"/>
      <c r="K21" s="151"/>
      <c r="L21" s="151"/>
      <c r="M21" s="151"/>
      <c r="N21" s="151"/>
    </row>
    <row r="22" spans="1:14" ht="30" customHeight="1">
      <c r="F22" s="146" t="s">
        <v>112</v>
      </c>
      <c r="G22" s="146"/>
      <c r="H22" s="150">
        <f>'①団体情報'!B16</f>
        <v>0</v>
      </c>
      <c r="I22" s="150"/>
      <c r="J22" s="150"/>
      <c r="K22" s="150"/>
      <c r="L22" s="150"/>
      <c r="M22" s="150"/>
      <c r="N22" s="150"/>
    </row>
    <row r="23" spans="1:14" ht="30" customHeight="1">
      <c r="F23" s="146" t="s">
        <v>114</v>
      </c>
      <c r="G23" s="148"/>
      <c r="H23" s="150">
        <f>'①団体情報'!B17</f>
        <v>0</v>
      </c>
      <c r="I23" s="150"/>
      <c r="J23" s="150"/>
      <c r="K23" s="150"/>
      <c r="L23" s="150"/>
      <c r="M23" s="150"/>
      <c r="N23" s="150"/>
    </row>
  </sheetData>
  <sheetProtection sheet="1" objects="1" scenarios="1"/>
  <mergeCells count="23">
    <mergeCell ref="A2:N2"/>
    <mergeCell ref="A4:N4"/>
    <mergeCell ref="G8:H8"/>
    <mergeCell ref="I8:N8"/>
    <mergeCell ref="G9:H9"/>
    <mergeCell ref="I9:N9"/>
    <mergeCell ref="G10:H10"/>
    <mergeCell ref="I10:N10"/>
    <mergeCell ref="A16:N16"/>
    <mergeCell ref="B18:D18"/>
    <mergeCell ref="F18:G18"/>
    <mergeCell ref="J18:M18"/>
    <mergeCell ref="B19:D19"/>
    <mergeCell ref="F19:G19"/>
    <mergeCell ref="H19:N19"/>
    <mergeCell ref="F20:G20"/>
    <mergeCell ref="H20:N20"/>
    <mergeCell ref="F21:G21"/>
    <mergeCell ref="H21:N21"/>
    <mergeCell ref="F22:G22"/>
    <mergeCell ref="H22:N22"/>
    <mergeCell ref="F23:G23"/>
    <mergeCell ref="H23:N23"/>
  </mergeCells>
  <phoneticPr fontId="3"/>
  <pageMargins left="0.78740157480314965" right="0.59055118110236227" top="0.98425196850393704" bottom="0.98425196850393704" header="0.51181102362204722" footer="0.51181102362204722"/>
  <pageSetup paperSize="9" fitToWidth="1" fitToHeight="1" orientation="portrait" usePrinterDefaults="1" horizontalDpi="6553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87"/>
  <sheetViews>
    <sheetView topLeftCell="B1" workbookViewId="0">
      <selection activeCell="H26" sqref="H26"/>
    </sheetView>
  </sheetViews>
  <sheetFormatPr defaultRowHeight="12"/>
  <cols>
    <col min="1" max="1" width="8.125" style="21" hidden="1" customWidth="1"/>
    <col min="2" max="2" width="9.25" style="21" customWidth="1"/>
    <col min="3" max="3" width="15.375" style="21" customWidth="1"/>
    <col min="4" max="4" width="7.125" style="155" customWidth="1"/>
    <col min="5" max="5" width="6.75" style="21" customWidth="1"/>
    <col min="6" max="6" width="5.125" style="156" customWidth="1"/>
    <col min="7" max="7" width="8.25" style="21" customWidth="1"/>
    <col min="8" max="8" width="8.5" style="21" customWidth="1"/>
    <col min="9" max="16384" width="9" style="21" customWidth="1"/>
  </cols>
  <sheetData>
    <row r="1" spans="1:8">
      <c r="B1" s="21" t="s">
        <v>142</v>
      </c>
    </row>
    <row r="2" spans="1:8">
      <c r="G2" s="156" t="s">
        <v>125</v>
      </c>
      <c r="H2" s="156" t="s">
        <v>146</v>
      </c>
    </row>
    <row r="3" spans="1:8" s="156" customFormat="1">
      <c r="A3" s="157" t="str">
        <f t="shared" ref="A3:A66" si="0">CONCATENATE(B3,F3)</f>
        <v>0①</v>
      </c>
      <c r="B3" s="158">
        <f>INDEX('②利用者名簿'!$A:$A,INT((ROW()-3)/5)+2)</f>
        <v>0</v>
      </c>
      <c r="C3" s="158">
        <f>INDEX('②利用者名簿'!$B:$B,INT((ROW()-3)/5)+2)</f>
        <v>0</v>
      </c>
      <c r="D3" s="158">
        <f>INDEX('②利用者名簿'!$C:$C,INT((ROW()-3)/5)+2)</f>
        <v>0</v>
      </c>
      <c r="E3" s="158">
        <f>INDEX('②利用者名簿'!$E:$E,INT((ROW()-3)/5)+2)</f>
        <v>0</v>
      </c>
      <c r="F3" s="158" t="s">
        <v>143</v>
      </c>
      <c r="G3" s="159">
        <f>SUMIF('③入力シート'!$U$4:$U$500,A3,'③入力シート'!$J$4:$J$500)</f>
        <v>0</v>
      </c>
      <c r="H3" s="158">
        <f>COUNTIF('③入力シート'!$U$4:$U$500,'集計表（市役所使用）'!$A3)</f>
        <v>0</v>
      </c>
    </row>
    <row r="4" spans="1:8">
      <c r="A4" s="157" t="str">
        <f t="shared" si="0"/>
        <v>0②</v>
      </c>
      <c r="B4" s="158">
        <f>INDEX('②利用者名簿'!$A:$A,INT((ROW()-3)/5)+2)</f>
        <v>0</v>
      </c>
      <c r="C4" s="158">
        <f>INDEX('②利用者名簿'!$B:$B,INT((ROW()-3)/5)+2)</f>
        <v>0</v>
      </c>
      <c r="D4" s="158">
        <f>INDEX('②利用者名簿'!$C:$C,INT((ROW()-3)/5)+2)</f>
        <v>0</v>
      </c>
      <c r="E4" s="158">
        <f>INDEX('②利用者名簿'!$E:$E,INT((ROW()-3)/5)+2)</f>
        <v>0</v>
      </c>
      <c r="F4" s="158" t="s">
        <v>11</v>
      </c>
      <c r="G4" s="159">
        <f>SUMIF('③入力シート'!$U$4:$U$500,A4,'③入力シート'!$J$4:$J$500)</f>
        <v>0</v>
      </c>
      <c r="H4" s="158">
        <f>COUNTIF('③入力シート'!$U$4:$U$500,'集計表（市役所使用）'!$A4)</f>
        <v>0</v>
      </c>
    </row>
    <row r="5" spans="1:8">
      <c r="A5" s="157" t="str">
        <f t="shared" si="0"/>
        <v>0③</v>
      </c>
      <c r="B5" s="158">
        <f>INDEX('②利用者名簿'!$A:$A,INT((ROW()-3)/5)+2)</f>
        <v>0</v>
      </c>
      <c r="C5" s="158">
        <f>INDEX('②利用者名簿'!$B:$B,INT((ROW()-3)/5)+2)</f>
        <v>0</v>
      </c>
      <c r="D5" s="158">
        <f>INDEX('②利用者名簿'!$C:$C,INT((ROW()-3)/5)+2)</f>
        <v>0</v>
      </c>
      <c r="E5" s="158">
        <f>INDEX('②利用者名簿'!$E:$E,INT((ROW()-3)/5)+2)</f>
        <v>0</v>
      </c>
      <c r="F5" s="158" t="s">
        <v>144</v>
      </c>
      <c r="G5" s="159">
        <f>SUMIF('③入力シート'!$U$4:$U$500,A5,'③入力シート'!$J$4:$J$500)</f>
        <v>0</v>
      </c>
      <c r="H5" s="158">
        <f>COUNTIF('③入力シート'!$U$4:$U$500,'集計表（市役所使用）'!$A5)</f>
        <v>0</v>
      </c>
    </row>
    <row r="6" spans="1:8">
      <c r="A6" s="157" t="str">
        <f t="shared" si="0"/>
        <v>0④</v>
      </c>
      <c r="B6" s="158">
        <f>INDEX('②利用者名簿'!$A:$A,INT((ROW()-3)/5)+2)</f>
        <v>0</v>
      </c>
      <c r="C6" s="158">
        <f>INDEX('②利用者名簿'!$B:$B,INT((ROW()-3)/5)+2)</f>
        <v>0</v>
      </c>
      <c r="D6" s="158">
        <f>INDEX('②利用者名簿'!$C:$C,INT((ROW()-3)/5)+2)</f>
        <v>0</v>
      </c>
      <c r="E6" s="158">
        <f>INDEX('②利用者名簿'!$E:$E,INT((ROW()-3)/5)+2)</f>
        <v>0</v>
      </c>
      <c r="F6" s="158" t="s">
        <v>34</v>
      </c>
      <c r="G6" s="159">
        <f>SUMIF('③入力シート'!$U$4:$U$500,A6,'③入力シート'!$J$4:$J$500)</f>
        <v>0</v>
      </c>
      <c r="H6" s="158">
        <f>COUNTIF('③入力シート'!$U$4:$U$500,'集計表（市役所使用）'!$A6)</f>
        <v>0</v>
      </c>
    </row>
    <row r="7" spans="1:8">
      <c r="A7" s="157" t="str">
        <f t="shared" si="0"/>
        <v>0⑤</v>
      </c>
      <c r="B7" s="158">
        <f>INDEX('②利用者名簿'!$A:$A,INT((ROW()-3)/5)+2)</f>
        <v>0</v>
      </c>
      <c r="C7" s="158">
        <f>INDEX('②利用者名簿'!$B:$B,INT((ROW()-3)/5)+2)</f>
        <v>0</v>
      </c>
      <c r="D7" s="158">
        <f>INDEX('②利用者名簿'!$C:$C,INT((ROW()-3)/5)+2)</f>
        <v>0</v>
      </c>
      <c r="E7" s="158">
        <f>INDEX('②利用者名簿'!$E:$E,INT((ROW()-3)/5)+2)</f>
        <v>0</v>
      </c>
      <c r="F7" s="158" t="s">
        <v>145</v>
      </c>
      <c r="G7" s="159">
        <f>SUMIF('③入力シート'!$U$4:$U$500,A7,'③入力シート'!$J$4:$J$500)</f>
        <v>0</v>
      </c>
      <c r="H7" s="158">
        <f>COUNTIF('③入力シート'!$U$4:$U$500,'集計表（市役所使用）'!$A7)</f>
        <v>0</v>
      </c>
    </row>
    <row r="8" spans="1:8">
      <c r="A8" s="157" t="str">
        <f t="shared" si="0"/>
        <v>0①</v>
      </c>
      <c r="B8" s="156">
        <f>INDEX('②利用者名簿'!$A:$A,INT((ROW()-3)/5)+2)</f>
        <v>0</v>
      </c>
      <c r="C8" s="156">
        <f>INDEX('②利用者名簿'!$B:$B,INT((ROW()-3)/5)+2)</f>
        <v>0</v>
      </c>
      <c r="D8" s="156">
        <f>INDEX('②利用者名簿'!$C:$C,INT((ROW()-3)/5)+2)</f>
        <v>0</v>
      </c>
      <c r="E8" s="156">
        <f>INDEX('②利用者名簿'!$E:$E,INT((ROW()-3)/5)+2)</f>
        <v>0</v>
      </c>
      <c r="F8" s="156" t="s">
        <v>143</v>
      </c>
      <c r="G8" s="160">
        <f>SUMIF('③入力シート'!$U$4:$U$500,A8,'③入力シート'!$J$4:$J$500)</f>
        <v>0</v>
      </c>
      <c r="H8" s="156">
        <f>COUNTIF('③入力シート'!$U$4:$U$500,'集計表（市役所使用）'!$A8)</f>
        <v>0</v>
      </c>
    </row>
    <row r="9" spans="1:8">
      <c r="A9" s="157" t="str">
        <f t="shared" si="0"/>
        <v>0②</v>
      </c>
      <c r="B9" s="156">
        <f>INDEX('②利用者名簿'!$A:$A,INT((ROW()-3)/5)+2)</f>
        <v>0</v>
      </c>
      <c r="C9" s="156">
        <f>INDEX('②利用者名簿'!$B:$B,INT((ROW()-3)/5)+2)</f>
        <v>0</v>
      </c>
      <c r="D9" s="156">
        <f>INDEX('②利用者名簿'!$C:$C,INT((ROW()-3)/5)+2)</f>
        <v>0</v>
      </c>
      <c r="E9" s="156">
        <f>INDEX('②利用者名簿'!$E:$E,INT((ROW()-3)/5)+2)</f>
        <v>0</v>
      </c>
      <c r="F9" s="156" t="s">
        <v>11</v>
      </c>
      <c r="G9" s="160">
        <f>SUMIF('③入力シート'!$U$4:$U$500,A9,'③入力シート'!$J$4:$J$500)</f>
        <v>0</v>
      </c>
      <c r="H9" s="156">
        <f>COUNTIF('③入力シート'!$U$4:$U$500,'集計表（市役所使用）'!$A9)</f>
        <v>0</v>
      </c>
    </row>
    <row r="10" spans="1:8">
      <c r="A10" s="157" t="str">
        <f t="shared" si="0"/>
        <v>0③</v>
      </c>
      <c r="B10" s="156">
        <f>INDEX('②利用者名簿'!$A:$A,INT((ROW()-3)/5)+2)</f>
        <v>0</v>
      </c>
      <c r="C10" s="156">
        <f>INDEX('②利用者名簿'!$B:$B,INT((ROW()-3)/5)+2)</f>
        <v>0</v>
      </c>
      <c r="D10" s="156">
        <f>INDEX('②利用者名簿'!$C:$C,INT((ROW()-3)/5)+2)</f>
        <v>0</v>
      </c>
      <c r="E10" s="156">
        <f>INDEX('②利用者名簿'!$E:$E,INT((ROW()-3)/5)+2)</f>
        <v>0</v>
      </c>
      <c r="F10" s="156" t="s">
        <v>144</v>
      </c>
      <c r="G10" s="160">
        <f>SUMIF('③入力シート'!$U$4:$U$500,A10,'③入力シート'!$J$4:$J$500)</f>
        <v>0</v>
      </c>
      <c r="H10" s="156">
        <f>COUNTIF('③入力シート'!$U$4:$U$500,'集計表（市役所使用）'!$A10)</f>
        <v>0</v>
      </c>
    </row>
    <row r="11" spans="1:8">
      <c r="A11" s="157" t="str">
        <f t="shared" si="0"/>
        <v>0④</v>
      </c>
      <c r="B11" s="156">
        <f>INDEX('②利用者名簿'!$A:$A,INT((ROW()-3)/5)+2)</f>
        <v>0</v>
      </c>
      <c r="C11" s="156">
        <f>INDEX('②利用者名簿'!$B:$B,INT((ROW()-3)/5)+2)</f>
        <v>0</v>
      </c>
      <c r="D11" s="156">
        <f>INDEX('②利用者名簿'!$C:$C,INT((ROW()-3)/5)+2)</f>
        <v>0</v>
      </c>
      <c r="E11" s="156">
        <f>INDEX('②利用者名簿'!$E:$E,INT((ROW()-3)/5)+2)</f>
        <v>0</v>
      </c>
      <c r="F11" s="156" t="s">
        <v>34</v>
      </c>
      <c r="G11" s="160">
        <f>SUMIF('③入力シート'!$U$4:$U$500,A11,'③入力シート'!$J$4:$J$500)</f>
        <v>0</v>
      </c>
      <c r="H11" s="156">
        <f>COUNTIF('③入力シート'!$U$4:$U$500,'集計表（市役所使用）'!$A11)</f>
        <v>0</v>
      </c>
    </row>
    <row r="12" spans="1:8">
      <c r="A12" s="157" t="str">
        <f t="shared" si="0"/>
        <v>0⑤</v>
      </c>
      <c r="B12" s="156">
        <f>INDEX('②利用者名簿'!$A:$A,INT((ROW()-3)/5)+2)</f>
        <v>0</v>
      </c>
      <c r="C12" s="156">
        <f>INDEX('②利用者名簿'!$B:$B,INT((ROW()-3)/5)+2)</f>
        <v>0</v>
      </c>
      <c r="D12" s="156">
        <f>INDEX('②利用者名簿'!$C:$C,INT((ROW()-3)/5)+2)</f>
        <v>0</v>
      </c>
      <c r="E12" s="156">
        <f>INDEX('②利用者名簿'!$E:$E,INT((ROW()-3)/5)+2)</f>
        <v>0</v>
      </c>
      <c r="F12" s="156" t="s">
        <v>145</v>
      </c>
      <c r="G12" s="160">
        <f>SUMIF('③入力シート'!$U$4:$U$500,A12,'③入力シート'!$J$4:$J$500)</f>
        <v>0</v>
      </c>
      <c r="H12" s="156">
        <f>COUNTIF('③入力シート'!$U$4:$U$500,'集計表（市役所使用）'!$A12)</f>
        <v>0</v>
      </c>
    </row>
    <row r="13" spans="1:8">
      <c r="A13" s="157" t="str">
        <f t="shared" si="0"/>
        <v>0①</v>
      </c>
      <c r="B13" s="158">
        <f>INDEX('②利用者名簿'!$A:$A,INT((ROW()-3)/5)+2)</f>
        <v>0</v>
      </c>
      <c r="C13" s="158">
        <f>INDEX('②利用者名簿'!$B:$B,INT((ROW()-3)/5)+2)</f>
        <v>0</v>
      </c>
      <c r="D13" s="158">
        <f>INDEX('②利用者名簿'!$C:$C,INT((ROW()-3)/5)+2)</f>
        <v>0</v>
      </c>
      <c r="E13" s="158">
        <f>INDEX('②利用者名簿'!$E:$E,INT((ROW()-3)/5)+2)</f>
        <v>0</v>
      </c>
      <c r="F13" s="158" t="s">
        <v>143</v>
      </c>
      <c r="G13" s="159">
        <f>SUMIF('③入力シート'!$U$4:$U$500,A13,'③入力シート'!$J$4:$J$500)</f>
        <v>0</v>
      </c>
      <c r="H13" s="158">
        <f>COUNTIF('③入力シート'!$U$4:$U$500,'集計表（市役所使用）'!$A13)</f>
        <v>0</v>
      </c>
    </row>
    <row r="14" spans="1:8">
      <c r="A14" s="157" t="str">
        <f t="shared" si="0"/>
        <v>0②</v>
      </c>
      <c r="B14" s="158">
        <f>INDEX('②利用者名簿'!$A:$A,INT((ROW()-3)/5)+2)</f>
        <v>0</v>
      </c>
      <c r="C14" s="158">
        <f>INDEX('②利用者名簿'!$B:$B,INT((ROW()-3)/5)+2)</f>
        <v>0</v>
      </c>
      <c r="D14" s="158">
        <f>INDEX('②利用者名簿'!$C:$C,INT((ROW()-3)/5)+2)</f>
        <v>0</v>
      </c>
      <c r="E14" s="158">
        <f>INDEX('②利用者名簿'!$E:$E,INT((ROW()-3)/5)+2)</f>
        <v>0</v>
      </c>
      <c r="F14" s="158" t="s">
        <v>11</v>
      </c>
      <c r="G14" s="159">
        <f>SUMIF('③入力シート'!$U$4:$U$500,A14,'③入力シート'!$J$4:$J$500)</f>
        <v>0</v>
      </c>
      <c r="H14" s="158">
        <f>COUNTIF('③入力シート'!$U$4:$U$500,'集計表（市役所使用）'!$A14)</f>
        <v>0</v>
      </c>
    </row>
    <row r="15" spans="1:8">
      <c r="A15" s="157" t="str">
        <f t="shared" si="0"/>
        <v>0③</v>
      </c>
      <c r="B15" s="158">
        <f>INDEX('②利用者名簿'!$A:$A,INT((ROW()-3)/5)+2)</f>
        <v>0</v>
      </c>
      <c r="C15" s="158">
        <f>INDEX('②利用者名簿'!$B:$B,INT((ROW()-3)/5)+2)</f>
        <v>0</v>
      </c>
      <c r="D15" s="158">
        <f>INDEX('②利用者名簿'!$C:$C,INT((ROW()-3)/5)+2)</f>
        <v>0</v>
      </c>
      <c r="E15" s="158">
        <f>INDEX('②利用者名簿'!$E:$E,INT((ROW()-3)/5)+2)</f>
        <v>0</v>
      </c>
      <c r="F15" s="158" t="s">
        <v>144</v>
      </c>
      <c r="G15" s="159">
        <f>SUMIF('③入力シート'!$U$4:$U$500,A15,'③入力シート'!$J$4:$J$500)</f>
        <v>0</v>
      </c>
      <c r="H15" s="158">
        <f>COUNTIF('③入力シート'!$U$4:$U$500,'集計表（市役所使用）'!$A15)</f>
        <v>0</v>
      </c>
    </row>
    <row r="16" spans="1:8">
      <c r="A16" s="157" t="str">
        <f t="shared" si="0"/>
        <v>0④</v>
      </c>
      <c r="B16" s="158">
        <f>INDEX('②利用者名簿'!$A:$A,INT((ROW()-3)/5)+2)</f>
        <v>0</v>
      </c>
      <c r="C16" s="158">
        <f>INDEX('②利用者名簿'!$B:$B,INT((ROW()-3)/5)+2)</f>
        <v>0</v>
      </c>
      <c r="D16" s="158">
        <f>INDEX('②利用者名簿'!$C:$C,INT((ROW()-3)/5)+2)</f>
        <v>0</v>
      </c>
      <c r="E16" s="158">
        <f>INDEX('②利用者名簿'!$E:$E,INT((ROW()-3)/5)+2)</f>
        <v>0</v>
      </c>
      <c r="F16" s="158" t="s">
        <v>34</v>
      </c>
      <c r="G16" s="159">
        <f>SUMIF('③入力シート'!$U$4:$U$500,A16,'③入力シート'!$J$4:$J$500)</f>
        <v>0</v>
      </c>
      <c r="H16" s="158">
        <f>COUNTIF('③入力シート'!$U$4:$U$500,'集計表（市役所使用）'!$A16)</f>
        <v>0</v>
      </c>
    </row>
    <row r="17" spans="1:8">
      <c r="A17" s="157" t="str">
        <f t="shared" si="0"/>
        <v>0⑤</v>
      </c>
      <c r="B17" s="158">
        <f>INDEX('②利用者名簿'!$A:$A,INT((ROW()-3)/5)+2)</f>
        <v>0</v>
      </c>
      <c r="C17" s="158">
        <f>INDEX('②利用者名簿'!$B:$B,INT((ROW()-3)/5)+2)</f>
        <v>0</v>
      </c>
      <c r="D17" s="158">
        <f>INDEX('②利用者名簿'!$C:$C,INT((ROW()-3)/5)+2)</f>
        <v>0</v>
      </c>
      <c r="E17" s="158">
        <f>INDEX('②利用者名簿'!$E:$E,INT((ROW()-3)/5)+2)</f>
        <v>0</v>
      </c>
      <c r="F17" s="158" t="s">
        <v>145</v>
      </c>
      <c r="G17" s="159">
        <f>SUMIF('③入力シート'!$U$4:$U$500,A17,'③入力シート'!$J$4:$J$500)</f>
        <v>0</v>
      </c>
      <c r="H17" s="158">
        <f>COUNTIF('③入力シート'!$U$4:$U$500,'集計表（市役所使用）'!$A17)</f>
        <v>0</v>
      </c>
    </row>
    <row r="18" spans="1:8">
      <c r="A18" s="157" t="str">
        <f t="shared" si="0"/>
        <v>0①</v>
      </c>
      <c r="B18" s="156">
        <f>INDEX('②利用者名簿'!$A:$A,INT((ROW()-3)/5)+2)</f>
        <v>0</v>
      </c>
      <c r="C18" s="156">
        <f>INDEX('②利用者名簿'!$B:$B,INT((ROW()-3)/5)+2)</f>
        <v>0</v>
      </c>
      <c r="D18" s="156">
        <f>INDEX('②利用者名簿'!$C:$C,INT((ROW()-3)/5)+2)</f>
        <v>0</v>
      </c>
      <c r="E18" s="156">
        <f>INDEX('②利用者名簿'!$E:$E,INT((ROW()-3)/5)+2)</f>
        <v>0</v>
      </c>
      <c r="F18" s="156" t="s">
        <v>143</v>
      </c>
      <c r="G18" s="160">
        <f>SUMIF('③入力シート'!$U$4:$U$500,A18,'③入力シート'!$J$4:$J$500)</f>
        <v>0</v>
      </c>
      <c r="H18" s="156">
        <f>COUNTIF('③入力シート'!$U$4:$U$500,'集計表（市役所使用）'!$A18)</f>
        <v>0</v>
      </c>
    </row>
    <row r="19" spans="1:8">
      <c r="A19" s="157" t="str">
        <f t="shared" si="0"/>
        <v>0②</v>
      </c>
      <c r="B19" s="156">
        <f>INDEX('②利用者名簿'!$A:$A,INT((ROW()-3)/5)+2)</f>
        <v>0</v>
      </c>
      <c r="C19" s="156">
        <f>INDEX('②利用者名簿'!$B:$B,INT((ROW()-3)/5)+2)</f>
        <v>0</v>
      </c>
      <c r="D19" s="156">
        <f>INDEX('②利用者名簿'!$C:$C,INT((ROW()-3)/5)+2)</f>
        <v>0</v>
      </c>
      <c r="E19" s="156">
        <f>INDEX('②利用者名簿'!$E:$E,INT((ROW()-3)/5)+2)</f>
        <v>0</v>
      </c>
      <c r="F19" s="156" t="s">
        <v>11</v>
      </c>
      <c r="G19" s="160">
        <f>SUMIF('③入力シート'!$U$4:$U$500,A19,'③入力シート'!$J$4:$J$500)</f>
        <v>0</v>
      </c>
      <c r="H19" s="156">
        <f>COUNTIF('③入力シート'!$U$4:$U$500,'集計表（市役所使用）'!$A19)</f>
        <v>0</v>
      </c>
    </row>
    <row r="20" spans="1:8">
      <c r="A20" s="157" t="str">
        <f t="shared" si="0"/>
        <v>0③</v>
      </c>
      <c r="B20" s="156">
        <f>INDEX('②利用者名簿'!$A:$A,INT((ROW()-3)/5)+2)</f>
        <v>0</v>
      </c>
      <c r="C20" s="156">
        <f>INDEX('②利用者名簿'!$B:$B,INT((ROW()-3)/5)+2)</f>
        <v>0</v>
      </c>
      <c r="D20" s="156">
        <f>INDEX('②利用者名簿'!$C:$C,INT((ROW()-3)/5)+2)</f>
        <v>0</v>
      </c>
      <c r="E20" s="156">
        <f>INDEX('②利用者名簿'!$E:$E,INT((ROW()-3)/5)+2)</f>
        <v>0</v>
      </c>
      <c r="F20" s="156" t="s">
        <v>144</v>
      </c>
      <c r="G20" s="160">
        <f>SUMIF('③入力シート'!$U$4:$U$500,A20,'③入力シート'!$J$4:$J$500)</f>
        <v>0</v>
      </c>
      <c r="H20" s="156">
        <f>COUNTIF('③入力シート'!$U$4:$U$500,'集計表（市役所使用）'!$A20)</f>
        <v>0</v>
      </c>
    </row>
    <row r="21" spans="1:8">
      <c r="A21" s="157" t="str">
        <f t="shared" si="0"/>
        <v>0④</v>
      </c>
      <c r="B21" s="156">
        <f>INDEX('②利用者名簿'!$A:$A,INT((ROW()-3)/5)+2)</f>
        <v>0</v>
      </c>
      <c r="C21" s="156">
        <f>INDEX('②利用者名簿'!$B:$B,INT((ROW()-3)/5)+2)</f>
        <v>0</v>
      </c>
      <c r="D21" s="156">
        <f>INDEX('②利用者名簿'!$C:$C,INT((ROW()-3)/5)+2)</f>
        <v>0</v>
      </c>
      <c r="E21" s="156">
        <f>INDEX('②利用者名簿'!$E:$E,INT((ROW()-3)/5)+2)</f>
        <v>0</v>
      </c>
      <c r="F21" s="156" t="s">
        <v>34</v>
      </c>
      <c r="G21" s="160">
        <f>SUMIF('③入力シート'!$U$4:$U$500,A21,'③入力シート'!$J$4:$J$500)</f>
        <v>0</v>
      </c>
      <c r="H21" s="156">
        <f>COUNTIF('③入力シート'!$U$4:$U$500,'集計表（市役所使用）'!$A21)</f>
        <v>0</v>
      </c>
    </row>
    <row r="22" spans="1:8">
      <c r="A22" s="157" t="str">
        <f t="shared" si="0"/>
        <v>0⑤</v>
      </c>
      <c r="B22" s="156">
        <f>INDEX('②利用者名簿'!$A:$A,INT((ROW()-3)/5)+2)</f>
        <v>0</v>
      </c>
      <c r="C22" s="156">
        <f>INDEX('②利用者名簿'!$B:$B,INT((ROW()-3)/5)+2)</f>
        <v>0</v>
      </c>
      <c r="D22" s="156">
        <f>INDEX('②利用者名簿'!$C:$C,INT((ROW()-3)/5)+2)</f>
        <v>0</v>
      </c>
      <c r="E22" s="156">
        <f>INDEX('②利用者名簿'!$E:$E,INT((ROW()-3)/5)+2)</f>
        <v>0</v>
      </c>
      <c r="F22" s="156" t="s">
        <v>145</v>
      </c>
      <c r="G22" s="160">
        <f>SUMIF('③入力シート'!$U$4:$U$500,A22,'③入力シート'!$J$4:$J$500)</f>
        <v>0</v>
      </c>
      <c r="H22" s="156">
        <f>COUNTIF('③入力シート'!$U$4:$U$500,'集計表（市役所使用）'!$A22)</f>
        <v>0</v>
      </c>
    </row>
    <row r="23" spans="1:8">
      <c r="A23" s="157" t="str">
        <f t="shared" si="0"/>
        <v>0①</v>
      </c>
      <c r="B23" s="158">
        <f>INDEX('②利用者名簿'!$A:$A,INT((ROW()-3)/5)+2)</f>
        <v>0</v>
      </c>
      <c r="C23" s="158">
        <f>INDEX('②利用者名簿'!$B:$B,INT((ROW()-3)/5)+2)</f>
        <v>0</v>
      </c>
      <c r="D23" s="158">
        <f>INDEX('②利用者名簿'!$C:$C,INT((ROW()-3)/5)+2)</f>
        <v>0</v>
      </c>
      <c r="E23" s="158">
        <f>INDEX('②利用者名簿'!$E:$E,INT((ROW()-3)/5)+2)</f>
        <v>0</v>
      </c>
      <c r="F23" s="158" t="s">
        <v>143</v>
      </c>
      <c r="G23" s="159">
        <f>SUMIF('③入力シート'!$U$4:$U$500,A23,'③入力シート'!$J$4:$J$500)</f>
        <v>0</v>
      </c>
      <c r="H23" s="158">
        <f>COUNTIF('③入力シート'!$U$4:$U$500,'集計表（市役所使用）'!$A23)</f>
        <v>0</v>
      </c>
    </row>
    <row r="24" spans="1:8">
      <c r="A24" s="157" t="str">
        <f t="shared" si="0"/>
        <v>0②</v>
      </c>
      <c r="B24" s="158">
        <f>INDEX('②利用者名簿'!$A:$A,INT((ROW()-3)/5)+2)</f>
        <v>0</v>
      </c>
      <c r="C24" s="158">
        <f>INDEX('②利用者名簿'!$B:$B,INT((ROW()-3)/5)+2)</f>
        <v>0</v>
      </c>
      <c r="D24" s="158">
        <f>INDEX('②利用者名簿'!$C:$C,INT((ROW()-3)/5)+2)</f>
        <v>0</v>
      </c>
      <c r="E24" s="158">
        <f>INDEX('②利用者名簿'!$E:$E,INT((ROW()-3)/5)+2)</f>
        <v>0</v>
      </c>
      <c r="F24" s="158" t="s">
        <v>11</v>
      </c>
      <c r="G24" s="159">
        <f>SUMIF('③入力シート'!$U$4:$U$500,A24,'③入力シート'!$J$4:$J$500)</f>
        <v>0</v>
      </c>
      <c r="H24" s="158">
        <f>COUNTIF('③入力シート'!$U$4:$U$500,'集計表（市役所使用）'!$A24)</f>
        <v>0</v>
      </c>
    </row>
    <row r="25" spans="1:8">
      <c r="A25" s="157" t="str">
        <f t="shared" si="0"/>
        <v>0③</v>
      </c>
      <c r="B25" s="158">
        <f>INDEX('②利用者名簿'!$A:$A,INT((ROW()-3)/5)+2)</f>
        <v>0</v>
      </c>
      <c r="C25" s="158">
        <f>INDEX('②利用者名簿'!$B:$B,INT((ROW()-3)/5)+2)</f>
        <v>0</v>
      </c>
      <c r="D25" s="158">
        <f>INDEX('②利用者名簿'!$C:$C,INT((ROW()-3)/5)+2)</f>
        <v>0</v>
      </c>
      <c r="E25" s="158">
        <f>INDEX('②利用者名簿'!$E:$E,INT((ROW()-3)/5)+2)</f>
        <v>0</v>
      </c>
      <c r="F25" s="158" t="s">
        <v>144</v>
      </c>
      <c r="G25" s="159">
        <f>SUMIF('③入力シート'!$U$4:$U$500,A25,'③入力シート'!$J$4:$J$500)</f>
        <v>0</v>
      </c>
      <c r="H25" s="158">
        <f>COUNTIF('③入力シート'!$U$4:$U$500,'集計表（市役所使用）'!$A25)</f>
        <v>0</v>
      </c>
    </row>
    <row r="26" spans="1:8">
      <c r="A26" s="157" t="str">
        <f t="shared" si="0"/>
        <v>0④</v>
      </c>
      <c r="B26" s="158">
        <f>INDEX('②利用者名簿'!$A:$A,INT((ROW()-3)/5)+2)</f>
        <v>0</v>
      </c>
      <c r="C26" s="158">
        <f>INDEX('②利用者名簿'!$B:$B,INT((ROW()-3)/5)+2)</f>
        <v>0</v>
      </c>
      <c r="D26" s="158">
        <f>INDEX('②利用者名簿'!$C:$C,INT((ROW()-3)/5)+2)</f>
        <v>0</v>
      </c>
      <c r="E26" s="158">
        <f>INDEX('②利用者名簿'!$E:$E,INT((ROW()-3)/5)+2)</f>
        <v>0</v>
      </c>
      <c r="F26" s="158" t="s">
        <v>34</v>
      </c>
      <c r="G26" s="159">
        <f>SUMIF('③入力シート'!$U$4:$U$500,A26,'③入力シート'!$J$4:$J$500)</f>
        <v>0</v>
      </c>
      <c r="H26" s="158">
        <f>COUNTIF('③入力シート'!$U$4:$U$500,'集計表（市役所使用）'!$A26)</f>
        <v>0</v>
      </c>
    </row>
    <row r="27" spans="1:8">
      <c r="A27" s="157" t="str">
        <f t="shared" si="0"/>
        <v>0⑤</v>
      </c>
      <c r="B27" s="158">
        <f>INDEX('②利用者名簿'!$A:$A,INT((ROW()-3)/5)+2)</f>
        <v>0</v>
      </c>
      <c r="C27" s="158">
        <f>INDEX('②利用者名簿'!$B:$B,INT((ROW()-3)/5)+2)</f>
        <v>0</v>
      </c>
      <c r="D27" s="158">
        <f>INDEX('②利用者名簿'!$C:$C,INT((ROW()-3)/5)+2)</f>
        <v>0</v>
      </c>
      <c r="E27" s="158">
        <f>INDEX('②利用者名簿'!$E:$E,INT((ROW()-3)/5)+2)</f>
        <v>0</v>
      </c>
      <c r="F27" s="158" t="s">
        <v>145</v>
      </c>
      <c r="G27" s="159">
        <f>SUMIF('③入力シート'!$U$4:$U$500,A27,'③入力シート'!$J$4:$J$500)</f>
        <v>0</v>
      </c>
      <c r="H27" s="158">
        <f>COUNTIF('③入力シート'!$U$4:$U$500,'集計表（市役所使用）'!$A27)</f>
        <v>0</v>
      </c>
    </row>
    <row r="28" spans="1:8">
      <c r="A28" s="157" t="str">
        <f t="shared" si="0"/>
        <v>0①</v>
      </c>
      <c r="B28" s="156">
        <f>INDEX('②利用者名簿'!$A:$A,INT((ROW()-3)/5)+2)</f>
        <v>0</v>
      </c>
      <c r="C28" s="156">
        <f>INDEX('②利用者名簿'!$B:$B,INT((ROW()-3)/5)+2)</f>
        <v>0</v>
      </c>
      <c r="D28" s="156">
        <f>INDEX('②利用者名簿'!$C:$C,INT((ROW()-3)/5)+2)</f>
        <v>0</v>
      </c>
      <c r="E28" s="156">
        <f>INDEX('②利用者名簿'!$E:$E,INT((ROW()-3)/5)+2)</f>
        <v>0</v>
      </c>
      <c r="F28" s="156" t="s">
        <v>143</v>
      </c>
      <c r="G28" s="160">
        <f>SUMIF('③入力シート'!$U$4:$U$500,A28,'③入力シート'!$J$4:$J$500)</f>
        <v>0</v>
      </c>
      <c r="H28" s="156">
        <f>COUNTIF('③入力シート'!$U$4:$U$500,'集計表（市役所使用）'!$A28)</f>
        <v>0</v>
      </c>
    </row>
    <row r="29" spans="1:8">
      <c r="A29" s="157" t="str">
        <f t="shared" si="0"/>
        <v>0②</v>
      </c>
      <c r="B29" s="156">
        <f>INDEX('②利用者名簿'!$A:$A,INT((ROW()-3)/5)+2)</f>
        <v>0</v>
      </c>
      <c r="C29" s="156">
        <f>INDEX('②利用者名簿'!$B:$B,INT((ROW()-3)/5)+2)</f>
        <v>0</v>
      </c>
      <c r="D29" s="156">
        <f>INDEX('②利用者名簿'!$C:$C,INT((ROW()-3)/5)+2)</f>
        <v>0</v>
      </c>
      <c r="E29" s="156">
        <f>INDEX('②利用者名簿'!$E:$E,INT((ROW()-3)/5)+2)</f>
        <v>0</v>
      </c>
      <c r="F29" s="156" t="s">
        <v>11</v>
      </c>
      <c r="G29" s="160">
        <f>SUMIF('③入力シート'!$U$4:$U$500,A29,'③入力シート'!$J$4:$J$500)</f>
        <v>0</v>
      </c>
      <c r="H29" s="156">
        <f>COUNTIF('③入力シート'!$U$4:$U$500,'集計表（市役所使用）'!$A29)</f>
        <v>0</v>
      </c>
    </row>
    <row r="30" spans="1:8">
      <c r="A30" s="157" t="str">
        <f t="shared" si="0"/>
        <v>0③</v>
      </c>
      <c r="B30" s="156">
        <f>INDEX('②利用者名簿'!$A:$A,INT((ROW()-3)/5)+2)</f>
        <v>0</v>
      </c>
      <c r="C30" s="156">
        <f>INDEX('②利用者名簿'!$B:$B,INT((ROW()-3)/5)+2)</f>
        <v>0</v>
      </c>
      <c r="D30" s="156">
        <f>INDEX('②利用者名簿'!$C:$C,INT((ROW()-3)/5)+2)</f>
        <v>0</v>
      </c>
      <c r="E30" s="156">
        <f>INDEX('②利用者名簿'!$E:$E,INT((ROW()-3)/5)+2)</f>
        <v>0</v>
      </c>
      <c r="F30" s="156" t="s">
        <v>144</v>
      </c>
      <c r="G30" s="160">
        <f>SUMIF('③入力シート'!$U$4:$U$500,A30,'③入力シート'!$J$4:$J$500)</f>
        <v>0</v>
      </c>
      <c r="H30" s="156">
        <f>COUNTIF('③入力シート'!$U$4:$U$500,'集計表（市役所使用）'!$A30)</f>
        <v>0</v>
      </c>
    </row>
    <row r="31" spans="1:8">
      <c r="A31" s="157" t="str">
        <f t="shared" si="0"/>
        <v>0④</v>
      </c>
      <c r="B31" s="156">
        <f>INDEX('②利用者名簿'!$A:$A,INT((ROW()-3)/5)+2)</f>
        <v>0</v>
      </c>
      <c r="C31" s="156">
        <f>INDEX('②利用者名簿'!$B:$B,INT((ROW()-3)/5)+2)</f>
        <v>0</v>
      </c>
      <c r="D31" s="156">
        <f>INDEX('②利用者名簿'!$C:$C,INT((ROW()-3)/5)+2)</f>
        <v>0</v>
      </c>
      <c r="E31" s="156">
        <f>INDEX('②利用者名簿'!$E:$E,INT((ROW()-3)/5)+2)</f>
        <v>0</v>
      </c>
      <c r="F31" s="156" t="s">
        <v>34</v>
      </c>
      <c r="G31" s="160">
        <f>SUMIF('③入力シート'!$U$4:$U$500,A31,'③入力シート'!$J$4:$J$500)</f>
        <v>0</v>
      </c>
      <c r="H31" s="156">
        <f>COUNTIF('③入力シート'!$U$4:$U$500,'集計表（市役所使用）'!$A31)</f>
        <v>0</v>
      </c>
    </row>
    <row r="32" spans="1:8">
      <c r="A32" s="157" t="str">
        <f t="shared" si="0"/>
        <v>0⑤</v>
      </c>
      <c r="B32" s="156">
        <f>INDEX('②利用者名簿'!$A:$A,INT((ROW()-3)/5)+2)</f>
        <v>0</v>
      </c>
      <c r="C32" s="156">
        <f>INDEX('②利用者名簿'!$B:$B,INT((ROW()-3)/5)+2)</f>
        <v>0</v>
      </c>
      <c r="D32" s="156">
        <f>INDEX('②利用者名簿'!$C:$C,INT((ROW()-3)/5)+2)</f>
        <v>0</v>
      </c>
      <c r="E32" s="156">
        <f>INDEX('②利用者名簿'!$E:$E,INT((ROW()-3)/5)+2)</f>
        <v>0</v>
      </c>
      <c r="F32" s="156" t="s">
        <v>145</v>
      </c>
      <c r="G32" s="160">
        <f>SUMIF('③入力シート'!$U$4:$U$500,A32,'③入力シート'!$J$4:$J$500)</f>
        <v>0</v>
      </c>
      <c r="H32" s="156">
        <f>COUNTIF('③入力シート'!$U$4:$U$500,'集計表（市役所使用）'!$A32)</f>
        <v>0</v>
      </c>
    </row>
    <row r="33" spans="1:8">
      <c r="A33" s="157" t="str">
        <f t="shared" si="0"/>
        <v>0①</v>
      </c>
      <c r="B33" s="158">
        <f>INDEX('②利用者名簿'!$A:$A,INT((ROW()-3)/5)+2)</f>
        <v>0</v>
      </c>
      <c r="C33" s="158">
        <f>INDEX('②利用者名簿'!$B:$B,INT((ROW()-3)/5)+2)</f>
        <v>0</v>
      </c>
      <c r="D33" s="158">
        <f>INDEX('②利用者名簿'!$C:$C,INT((ROW()-3)/5)+2)</f>
        <v>0</v>
      </c>
      <c r="E33" s="158">
        <f>INDEX('②利用者名簿'!$E:$E,INT((ROW()-3)/5)+2)</f>
        <v>0</v>
      </c>
      <c r="F33" s="158" t="s">
        <v>143</v>
      </c>
      <c r="G33" s="159">
        <f>SUMIF('③入力シート'!$U$4:$U$500,A33,'③入力シート'!$J$4:$J$500)</f>
        <v>0</v>
      </c>
      <c r="H33" s="158">
        <f>COUNTIF('③入力シート'!$U$4:$U$500,'集計表（市役所使用）'!$A33)</f>
        <v>0</v>
      </c>
    </row>
    <row r="34" spans="1:8">
      <c r="A34" s="157" t="str">
        <f t="shared" si="0"/>
        <v>0②</v>
      </c>
      <c r="B34" s="158">
        <f>INDEX('②利用者名簿'!$A:$A,INT((ROW()-3)/5)+2)</f>
        <v>0</v>
      </c>
      <c r="C34" s="158">
        <f>INDEX('②利用者名簿'!$B:$B,INT((ROW()-3)/5)+2)</f>
        <v>0</v>
      </c>
      <c r="D34" s="158">
        <f>INDEX('②利用者名簿'!$C:$C,INT((ROW()-3)/5)+2)</f>
        <v>0</v>
      </c>
      <c r="E34" s="158">
        <f>INDEX('②利用者名簿'!$E:$E,INT((ROW()-3)/5)+2)</f>
        <v>0</v>
      </c>
      <c r="F34" s="158" t="s">
        <v>11</v>
      </c>
      <c r="G34" s="159">
        <f>SUMIF('③入力シート'!$U$4:$U$500,A34,'③入力シート'!$J$4:$J$500)</f>
        <v>0</v>
      </c>
      <c r="H34" s="158">
        <f>COUNTIF('③入力シート'!$U$4:$U$500,'集計表（市役所使用）'!$A34)</f>
        <v>0</v>
      </c>
    </row>
    <row r="35" spans="1:8">
      <c r="A35" s="157" t="str">
        <f t="shared" si="0"/>
        <v>0③</v>
      </c>
      <c r="B35" s="158">
        <f>INDEX('②利用者名簿'!$A:$A,INT((ROW()-3)/5)+2)</f>
        <v>0</v>
      </c>
      <c r="C35" s="158">
        <f>INDEX('②利用者名簿'!$B:$B,INT((ROW()-3)/5)+2)</f>
        <v>0</v>
      </c>
      <c r="D35" s="158">
        <f>INDEX('②利用者名簿'!$C:$C,INT((ROW()-3)/5)+2)</f>
        <v>0</v>
      </c>
      <c r="E35" s="158">
        <f>INDEX('②利用者名簿'!$E:$E,INT((ROW()-3)/5)+2)</f>
        <v>0</v>
      </c>
      <c r="F35" s="158" t="s">
        <v>144</v>
      </c>
      <c r="G35" s="159">
        <f>SUMIF('③入力シート'!$U$4:$U$500,A35,'③入力シート'!$J$4:$J$500)</f>
        <v>0</v>
      </c>
      <c r="H35" s="158">
        <f>COUNTIF('③入力シート'!$U$4:$U$500,'集計表（市役所使用）'!$A35)</f>
        <v>0</v>
      </c>
    </row>
    <row r="36" spans="1:8">
      <c r="A36" s="157" t="str">
        <f t="shared" si="0"/>
        <v>0④</v>
      </c>
      <c r="B36" s="158">
        <f>INDEX('②利用者名簿'!$A:$A,INT((ROW()-3)/5)+2)</f>
        <v>0</v>
      </c>
      <c r="C36" s="158">
        <f>INDEX('②利用者名簿'!$B:$B,INT((ROW()-3)/5)+2)</f>
        <v>0</v>
      </c>
      <c r="D36" s="158">
        <f>INDEX('②利用者名簿'!$C:$C,INT((ROW()-3)/5)+2)</f>
        <v>0</v>
      </c>
      <c r="E36" s="158">
        <f>INDEX('②利用者名簿'!$E:$E,INT((ROW()-3)/5)+2)</f>
        <v>0</v>
      </c>
      <c r="F36" s="158" t="s">
        <v>34</v>
      </c>
      <c r="G36" s="159">
        <f>SUMIF('③入力シート'!$U$4:$U$500,A36,'③入力シート'!$J$4:$J$500)</f>
        <v>0</v>
      </c>
      <c r="H36" s="158">
        <f>COUNTIF('③入力シート'!$U$4:$U$500,'集計表（市役所使用）'!$A36)</f>
        <v>0</v>
      </c>
    </row>
    <row r="37" spans="1:8">
      <c r="A37" s="157" t="str">
        <f t="shared" si="0"/>
        <v>0⑤</v>
      </c>
      <c r="B37" s="158">
        <f>INDEX('②利用者名簿'!$A:$A,INT((ROW()-3)/5)+2)</f>
        <v>0</v>
      </c>
      <c r="C37" s="158">
        <f>INDEX('②利用者名簿'!$B:$B,INT((ROW()-3)/5)+2)</f>
        <v>0</v>
      </c>
      <c r="D37" s="158">
        <f>INDEX('②利用者名簿'!$C:$C,INT((ROW()-3)/5)+2)</f>
        <v>0</v>
      </c>
      <c r="E37" s="158">
        <f>INDEX('②利用者名簿'!$E:$E,INT((ROW()-3)/5)+2)</f>
        <v>0</v>
      </c>
      <c r="F37" s="158" t="s">
        <v>145</v>
      </c>
      <c r="G37" s="159">
        <f>SUMIF('③入力シート'!$U$4:$U$500,A37,'③入力シート'!$J$4:$J$500)</f>
        <v>0</v>
      </c>
      <c r="H37" s="158">
        <f>COUNTIF('③入力シート'!$U$4:$U$500,'集計表（市役所使用）'!$A37)</f>
        <v>0</v>
      </c>
    </row>
    <row r="38" spans="1:8">
      <c r="A38" s="157" t="str">
        <f t="shared" si="0"/>
        <v>0①</v>
      </c>
      <c r="B38" s="156">
        <f>INDEX('②利用者名簿'!$A:$A,INT((ROW()-3)/5)+2)</f>
        <v>0</v>
      </c>
      <c r="C38" s="156">
        <f>INDEX('②利用者名簿'!$B:$B,INT((ROW()-3)/5)+2)</f>
        <v>0</v>
      </c>
      <c r="D38" s="156">
        <f>INDEX('②利用者名簿'!$C:$C,INT((ROW()-3)/5)+2)</f>
        <v>0</v>
      </c>
      <c r="E38" s="156">
        <f>INDEX('②利用者名簿'!$E:$E,INT((ROW()-3)/5)+2)</f>
        <v>0</v>
      </c>
      <c r="F38" s="156" t="s">
        <v>143</v>
      </c>
      <c r="G38" s="160">
        <f>SUMIF('③入力シート'!$U$4:$U$500,A38,'③入力シート'!$J$4:$J$500)</f>
        <v>0</v>
      </c>
      <c r="H38" s="156">
        <f>COUNTIF('③入力シート'!$U$4:$U$500,'集計表（市役所使用）'!$A38)</f>
        <v>0</v>
      </c>
    </row>
    <row r="39" spans="1:8">
      <c r="A39" s="157" t="str">
        <f t="shared" si="0"/>
        <v>0②</v>
      </c>
      <c r="B39" s="156">
        <f>INDEX('②利用者名簿'!$A:$A,INT((ROW()-3)/5)+2)</f>
        <v>0</v>
      </c>
      <c r="C39" s="156">
        <f>INDEX('②利用者名簿'!$B:$B,INT((ROW()-3)/5)+2)</f>
        <v>0</v>
      </c>
      <c r="D39" s="156">
        <f>INDEX('②利用者名簿'!$C:$C,INT((ROW()-3)/5)+2)</f>
        <v>0</v>
      </c>
      <c r="E39" s="156">
        <f>INDEX('②利用者名簿'!$E:$E,INT((ROW()-3)/5)+2)</f>
        <v>0</v>
      </c>
      <c r="F39" s="156" t="s">
        <v>11</v>
      </c>
      <c r="G39" s="160">
        <f>SUMIF('③入力シート'!$U$4:$U$500,A39,'③入力シート'!$J$4:$J$500)</f>
        <v>0</v>
      </c>
      <c r="H39" s="156">
        <f>COUNTIF('③入力シート'!$U$4:$U$500,'集計表（市役所使用）'!$A39)</f>
        <v>0</v>
      </c>
    </row>
    <row r="40" spans="1:8">
      <c r="A40" s="157" t="str">
        <f t="shared" si="0"/>
        <v>0③</v>
      </c>
      <c r="B40" s="156">
        <f>INDEX('②利用者名簿'!$A:$A,INT((ROW()-3)/5)+2)</f>
        <v>0</v>
      </c>
      <c r="C40" s="156">
        <f>INDEX('②利用者名簿'!$B:$B,INT((ROW()-3)/5)+2)</f>
        <v>0</v>
      </c>
      <c r="D40" s="156">
        <f>INDEX('②利用者名簿'!$C:$C,INT((ROW()-3)/5)+2)</f>
        <v>0</v>
      </c>
      <c r="E40" s="156">
        <f>INDEX('②利用者名簿'!$E:$E,INT((ROW()-3)/5)+2)</f>
        <v>0</v>
      </c>
      <c r="F40" s="156" t="s">
        <v>144</v>
      </c>
      <c r="G40" s="160">
        <f>SUMIF('③入力シート'!$U$4:$U$500,A40,'③入力シート'!$J$4:$J$500)</f>
        <v>0</v>
      </c>
      <c r="H40" s="156">
        <f>COUNTIF('③入力シート'!$U$4:$U$500,'集計表（市役所使用）'!$A40)</f>
        <v>0</v>
      </c>
    </row>
    <row r="41" spans="1:8">
      <c r="A41" s="157" t="str">
        <f t="shared" si="0"/>
        <v>0④</v>
      </c>
      <c r="B41" s="156">
        <f>INDEX('②利用者名簿'!$A:$A,INT((ROW()-3)/5)+2)</f>
        <v>0</v>
      </c>
      <c r="C41" s="156">
        <f>INDEX('②利用者名簿'!$B:$B,INT((ROW()-3)/5)+2)</f>
        <v>0</v>
      </c>
      <c r="D41" s="156">
        <f>INDEX('②利用者名簿'!$C:$C,INT((ROW()-3)/5)+2)</f>
        <v>0</v>
      </c>
      <c r="E41" s="156">
        <f>INDEX('②利用者名簿'!$E:$E,INT((ROW()-3)/5)+2)</f>
        <v>0</v>
      </c>
      <c r="F41" s="156" t="s">
        <v>34</v>
      </c>
      <c r="G41" s="160">
        <f>SUMIF('③入力シート'!$U$4:$U$500,A41,'③入力シート'!$J$4:$J$500)</f>
        <v>0</v>
      </c>
      <c r="H41" s="156">
        <f>COUNTIF('③入力シート'!$U$4:$U$500,'集計表（市役所使用）'!$A41)</f>
        <v>0</v>
      </c>
    </row>
    <row r="42" spans="1:8">
      <c r="A42" s="157" t="str">
        <f t="shared" si="0"/>
        <v>0⑤</v>
      </c>
      <c r="B42" s="156">
        <f>INDEX('②利用者名簿'!$A:$A,INT((ROW()-3)/5)+2)</f>
        <v>0</v>
      </c>
      <c r="C42" s="156">
        <f>INDEX('②利用者名簿'!$B:$B,INT((ROW()-3)/5)+2)</f>
        <v>0</v>
      </c>
      <c r="D42" s="156">
        <f>INDEX('②利用者名簿'!$C:$C,INT((ROW()-3)/5)+2)</f>
        <v>0</v>
      </c>
      <c r="E42" s="156">
        <f>INDEX('②利用者名簿'!$E:$E,INT((ROW()-3)/5)+2)</f>
        <v>0</v>
      </c>
      <c r="F42" s="156" t="s">
        <v>145</v>
      </c>
      <c r="G42" s="160">
        <f>SUMIF('③入力シート'!$U$4:$U$500,A42,'③入力シート'!$J$4:$J$500)</f>
        <v>0</v>
      </c>
      <c r="H42" s="156">
        <f>COUNTIF('③入力シート'!$U$4:$U$500,'集計表（市役所使用）'!$A42)</f>
        <v>0</v>
      </c>
    </row>
    <row r="43" spans="1:8">
      <c r="A43" s="157" t="str">
        <f t="shared" si="0"/>
        <v>0①</v>
      </c>
      <c r="B43" s="158">
        <f>INDEX('②利用者名簿'!$A:$A,INT((ROW()-3)/5)+2)</f>
        <v>0</v>
      </c>
      <c r="C43" s="158">
        <f>INDEX('②利用者名簿'!$B:$B,INT((ROW()-3)/5)+2)</f>
        <v>0</v>
      </c>
      <c r="D43" s="158">
        <f>INDEX('②利用者名簿'!$C:$C,INT((ROW()-3)/5)+2)</f>
        <v>0</v>
      </c>
      <c r="E43" s="158">
        <f>INDEX('②利用者名簿'!$E:$E,INT((ROW()-3)/5)+2)</f>
        <v>0</v>
      </c>
      <c r="F43" s="158" t="s">
        <v>143</v>
      </c>
      <c r="G43" s="159">
        <f>SUMIF('③入力シート'!$U$4:$U$500,A43,'③入力シート'!$J$4:$J$500)</f>
        <v>0</v>
      </c>
      <c r="H43" s="158">
        <f>COUNTIF('③入力シート'!$U$4:$U$500,'集計表（市役所使用）'!$A43)</f>
        <v>0</v>
      </c>
    </row>
    <row r="44" spans="1:8">
      <c r="A44" s="157" t="str">
        <f t="shared" si="0"/>
        <v>0②</v>
      </c>
      <c r="B44" s="158">
        <f>INDEX('②利用者名簿'!$A:$A,INT((ROW()-3)/5)+2)</f>
        <v>0</v>
      </c>
      <c r="C44" s="158">
        <f>INDEX('②利用者名簿'!$B:$B,INT((ROW()-3)/5)+2)</f>
        <v>0</v>
      </c>
      <c r="D44" s="158">
        <f>INDEX('②利用者名簿'!$C:$C,INT((ROW()-3)/5)+2)</f>
        <v>0</v>
      </c>
      <c r="E44" s="158">
        <f>INDEX('②利用者名簿'!$E:$E,INT((ROW()-3)/5)+2)</f>
        <v>0</v>
      </c>
      <c r="F44" s="158" t="s">
        <v>11</v>
      </c>
      <c r="G44" s="159">
        <f>SUMIF('③入力シート'!$U$4:$U$500,A44,'③入力シート'!$J$4:$J$500)</f>
        <v>0</v>
      </c>
      <c r="H44" s="158">
        <f>COUNTIF('③入力シート'!$U$4:$U$500,'集計表（市役所使用）'!$A44)</f>
        <v>0</v>
      </c>
    </row>
    <row r="45" spans="1:8">
      <c r="A45" s="157" t="str">
        <f t="shared" si="0"/>
        <v>0③</v>
      </c>
      <c r="B45" s="158">
        <f>INDEX('②利用者名簿'!$A:$A,INT((ROW()-3)/5)+2)</f>
        <v>0</v>
      </c>
      <c r="C45" s="158">
        <f>INDEX('②利用者名簿'!$B:$B,INT((ROW()-3)/5)+2)</f>
        <v>0</v>
      </c>
      <c r="D45" s="158">
        <f>INDEX('②利用者名簿'!$C:$C,INT((ROW()-3)/5)+2)</f>
        <v>0</v>
      </c>
      <c r="E45" s="158">
        <f>INDEX('②利用者名簿'!$E:$E,INT((ROW()-3)/5)+2)</f>
        <v>0</v>
      </c>
      <c r="F45" s="158" t="s">
        <v>144</v>
      </c>
      <c r="G45" s="159">
        <f>SUMIF('③入力シート'!$U$4:$U$500,A45,'③入力シート'!$J$4:$J$500)</f>
        <v>0</v>
      </c>
      <c r="H45" s="158">
        <f>COUNTIF('③入力シート'!$U$4:$U$500,'集計表（市役所使用）'!$A45)</f>
        <v>0</v>
      </c>
    </row>
    <row r="46" spans="1:8">
      <c r="A46" s="157" t="str">
        <f t="shared" si="0"/>
        <v>0④</v>
      </c>
      <c r="B46" s="158">
        <f>INDEX('②利用者名簿'!$A:$A,INT((ROW()-3)/5)+2)</f>
        <v>0</v>
      </c>
      <c r="C46" s="158">
        <f>INDEX('②利用者名簿'!$B:$B,INT((ROW()-3)/5)+2)</f>
        <v>0</v>
      </c>
      <c r="D46" s="158">
        <f>INDEX('②利用者名簿'!$C:$C,INT((ROW()-3)/5)+2)</f>
        <v>0</v>
      </c>
      <c r="E46" s="158">
        <f>INDEX('②利用者名簿'!$E:$E,INT((ROW()-3)/5)+2)</f>
        <v>0</v>
      </c>
      <c r="F46" s="158" t="s">
        <v>34</v>
      </c>
      <c r="G46" s="159">
        <f>SUMIF('③入力シート'!$U$4:$U$500,A46,'③入力シート'!$J$4:$J$500)</f>
        <v>0</v>
      </c>
      <c r="H46" s="158">
        <f>COUNTIF('③入力シート'!$U$4:$U$500,'集計表（市役所使用）'!$A46)</f>
        <v>0</v>
      </c>
    </row>
    <row r="47" spans="1:8">
      <c r="A47" s="157" t="str">
        <f t="shared" si="0"/>
        <v>0⑤</v>
      </c>
      <c r="B47" s="158">
        <f>INDEX('②利用者名簿'!$A:$A,INT((ROW()-3)/5)+2)</f>
        <v>0</v>
      </c>
      <c r="C47" s="158">
        <f>INDEX('②利用者名簿'!$B:$B,INT((ROW()-3)/5)+2)</f>
        <v>0</v>
      </c>
      <c r="D47" s="158">
        <f>INDEX('②利用者名簿'!$C:$C,INT((ROW()-3)/5)+2)</f>
        <v>0</v>
      </c>
      <c r="E47" s="158">
        <f>INDEX('②利用者名簿'!$E:$E,INT((ROW()-3)/5)+2)</f>
        <v>0</v>
      </c>
      <c r="F47" s="158" t="s">
        <v>145</v>
      </c>
      <c r="G47" s="159">
        <f>SUMIF('③入力シート'!$U$4:$U$500,A47,'③入力シート'!$J$4:$J$500)</f>
        <v>0</v>
      </c>
      <c r="H47" s="158">
        <f>COUNTIF('③入力シート'!$U$4:$U$500,'集計表（市役所使用）'!$A47)</f>
        <v>0</v>
      </c>
    </row>
    <row r="48" spans="1:8">
      <c r="A48" s="157" t="str">
        <f t="shared" si="0"/>
        <v>0①</v>
      </c>
      <c r="B48" s="156">
        <f>INDEX('②利用者名簿'!$A:$A,INT((ROW()-3)/5)+2)</f>
        <v>0</v>
      </c>
      <c r="C48" s="156">
        <f>INDEX('②利用者名簿'!$B:$B,INT((ROW()-3)/5)+2)</f>
        <v>0</v>
      </c>
      <c r="D48" s="156">
        <f>INDEX('②利用者名簿'!$C:$C,INT((ROW()-3)/5)+2)</f>
        <v>0</v>
      </c>
      <c r="E48" s="156">
        <f>INDEX('②利用者名簿'!$E:$E,INT((ROW()-3)/5)+2)</f>
        <v>0</v>
      </c>
      <c r="F48" s="156" t="s">
        <v>143</v>
      </c>
      <c r="G48" s="160">
        <f>SUMIF('③入力シート'!$U$4:$U$500,A48,'③入力シート'!$J$4:$J$500)</f>
        <v>0</v>
      </c>
      <c r="H48" s="156">
        <f>COUNTIF('③入力シート'!$U$4:$U$500,'集計表（市役所使用）'!$A48)</f>
        <v>0</v>
      </c>
    </row>
    <row r="49" spans="1:8">
      <c r="A49" s="157" t="str">
        <f t="shared" si="0"/>
        <v>0②</v>
      </c>
      <c r="B49" s="156">
        <f>INDEX('②利用者名簿'!$A:$A,INT((ROW()-3)/5)+2)</f>
        <v>0</v>
      </c>
      <c r="C49" s="156">
        <f>INDEX('②利用者名簿'!$B:$B,INT((ROW()-3)/5)+2)</f>
        <v>0</v>
      </c>
      <c r="D49" s="156">
        <f>INDEX('②利用者名簿'!$C:$C,INT((ROW()-3)/5)+2)</f>
        <v>0</v>
      </c>
      <c r="E49" s="156">
        <f>INDEX('②利用者名簿'!$E:$E,INT((ROW()-3)/5)+2)</f>
        <v>0</v>
      </c>
      <c r="F49" s="156" t="s">
        <v>11</v>
      </c>
      <c r="G49" s="160">
        <f>SUMIF('③入力シート'!$U$4:$U$500,A49,'③入力シート'!$J$4:$J$500)</f>
        <v>0</v>
      </c>
      <c r="H49" s="156">
        <f>COUNTIF('③入力シート'!$U$4:$U$500,'集計表（市役所使用）'!$A49)</f>
        <v>0</v>
      </c>
    </row>
    <row r="50" spans="1:8">
      <c r="A50" s="157" t="str">
        <f t="shared" si="0"/>
        <v>0③</v>
      </c>
      <c r="B50" s="156">
        <f>INDEX('②利用者名簿'!$A:$A,INT((ROW()-3)/5)+2)</f>
        <v>0</v>
      </c>
      <c r="C50" s="156">
        <f>INDEX('②利用者名簿'!$B:$B,INT((ROW()-3)/5)+2)</f>
        <v>0</v>
      </c>
      <c r="D50" s="156">
        <f>INDEX('②利用者名簿'!$C:$C,INT((ROW()-3)/5)+2)</f>
        <v>0</v>
      </c>
      <c r="E50" s="156">
        <f>INDEX('②利用者名簿'!$E:$E,INT((ROW()-3)/5)+2)</f>
        <v>0</v>
      </c>
      <c r="F50" s="156" t="s">
        <v>144</v>
      </c>
      <c r="G50" s="160">
        <f>SUMIF('③入力シート'!$U$4:$U$500,A50,'③入力シート'!$J$4:$J$500)</f>
        <v>0</v>
      </c>
      <c r="H50" s="156">
        <f>COUNTIF('③入力シート'!$U$4:$U$500,'集計表（市役所使用）'!$A50)</f>
        <v>0</v>
      </c>
    </row>
    <row r="51" spans="1:8">
      <c r="A51" s="157" t="str">
        <f t="shared" si="0"/>
        <v>0④</v>
      </c>
      <c r="B51" s="156">
        <f>INDEX('②利用者名簿'!$A:$A,INT((ROW()-3)/5)+2)</f>
        <v>0</v>
      </c>
      <c r="C51" s="156">
        <f>INDEX('②利用者名簿'!$B:$B,INT((ROW()-3)/5)+2)</f>
        <v>0</v>
      </c>
      <c r="D51" s="156">
        <f>INDEX('②利用者名簿'!$C:$C,INT((ROW()-3)/5)+2)</f>
        <v>0</v>
      </c>
      <c r="E51" s="156">
        <f>INDEX('②利用者名簿'!$E:$E,INT((ROW()-3)/5)+2)</f>
        <v>0</v>
      </c>
      <c r="F51" s="156" t="s">
        <v>34</v>
      </c>
      <c r="G51" s="160">
        <f>SUMIF('③入力シート'!$U$4:$U$500,A51,'③入力シート'!$J$4:$J$500)</f>
        <v>0</v>
      </c>
      <c r="H51" s="156">
        <f>COUNTIF('③入力シート'!$U$4:$U$500,'集計表（市役所使用）'!$A51)</f>
        <v>0</v>
      </c>
    </row>
    <row r="52" spans="1:8">
      <c r="A52" s="157" t="str">
        <f t="shared" si="0"/>
        <v>0⑤</v>
      </c>
      <c r="B52" s="156">
        <f>INDEX('②利用者名簿'!$A:$A,INT((ROW()-3)/5)+2)</f>
        <v>0</v>
      </c>
      <c r="C52" s="156">
        <f>INDEX('②利用者名簿'!$B:$B,INT((ROW()-3)/5)+2)</f>
        <v>0</v>
      </c>
      <c r="D52" s="156">
        <f>INDEX('②利用者名簿'!$C:$C,INT((ROW()-3)/5)+2)</f>
        <v>0</v>
      </c>
      <c r="E52" s="156">
        <f>INDEX('②利用者名簿'!$E:$E,INT((ROW()-3)/5)+2)</f>
        <v>0</v>
      </c>
      <c r="F52" s="156" t="s">
        <v>145</v>
      </c>
      <c r="G52" s="160">
        <f>SUMIF('③入力シート'!$U$4:$U$500,A52,'③入力シート'!$J$4:$J$500)</f>
        <v>0</v>
      </c>
      <c r="H52" s="156">
        <f>COUNTIF('③入力シート'!$U$4:$U$500,'集計表（市役所使用）'!$A52)</f>
        <v>0</v>
      </c>
    </row>
    <row r="53" spans="1:8">
      <c r="A53" s="157" t="str">
        <f t="shared" si="0"/>
        <v>0①</v>
      </c>
      <c r="B53" s="158">
        <f>INDEX('②利用者名簿'!$A:$A,INT((ROW()-3)/5)+2)</f>
        <v>0</v>
      </c>
      <c r="C53" s="158">
        <f>INDEX('②利用者名簿'!$B:$B,INT((ROW()-3)/5)+2)</f>
        <v>0</v>
      </c>
      <c r="D53" s="158">
        <f>INDEX('②利用者名簿'!$C:$C,INT((ROW()-3)/5)+2)</f>
        <v>0</v>
      </c>
      <c r="E53" s="158">
        <f>INDEX('②利用者名簿'!$E:$E,INT((ROW()-3)/5)+2)</f>
        <v>0</v>
      </c>
      <c r="F53" s="158" t="s">
        <v>143</v>
      </c>
      <c r="G53" s="159">
        <f>SUMIF('③入力シート'!$U$4:$U$500,A53,'③入力シート'!$J$4:$J$500)</f>
        <v>0</v>
      </c>
      <c r="H53" s="158">
        <f>COUNTIF('③入力シート'!$U$4:$U$500,'集計表（市役所使用）'!$A53)</f>
        <v>0</v>
      </c>
    </row>
    <row r="54" spans="1:8">
      <c r="A54" s="157" t="str">
        <f t="shared" si="0"/>
        <v>0②</v>
      </c>
      <c r="B54" s="158">
        <f>INDEX('②利用者名簿'!$A:$A,INT((ROW()-3)/5)+2)</f>
        <v>0</v>
      </c>
      <c r="C54" s="158">
        <f>INDEX('②利用者名簿'!$B:$B,INT((ROW()-3)/5)+2)</f>
        <v>0</v>
      </c>
      <c r="D54" s="158">
        <f>INDEX('②利用者名簿'!$C:$C,INT((ROW()-3)/5)+2)</f>
        <v>0</v>
      </c>
      <c r="E54" s="158">
        <f>INDEX('②利用者名簿'!$E:$E,INT((ROW()-3)/5)+2)</f>
        <v>0</v>
      </c>
      <c r="F54" s="158" t="s">
        <v>11</v>
      </c>
      <c r="G54" s="159">
        <f>SUMIF('③入力シート'!$U$4:$U$500,A54,'③入力シート'!$J$4:$J$500)</f>
        <v>0</v>
      </c>
      <c r="H54" s="158">
        <f>COUNTIF('③入力シート'!$U$4:$U$500,'集計表（市役所使用）'!$A54)</f>
        <v>0</v>
      </c>
    </row>
    <row r="55" spans="1:8">
      <c r="A55" s="157" t="str">
        <f t="shared" si="0"/>
        <v>0③</v>
      </c>
      <c r="B55" s="158">
        <f>INDEX('②利用者名簿'!$A:$A,INT((ROW()-3)/5)+2)</f>
        <v>0</v>
      </c>
      <c r="C55" s="158">
        <f>INDEX('②利用者名簿'!$B:$B,INT((ROW()-3)/5)+2)</f>
        <v>0</v>
      </c>
      <c r="D55" s="158">
        <f>INDEX('②利用者名簿'!$C:$C,INT((ROW()-3)/5)+2)</f>
        <v>0</v>
      </c>
      <c r="E55" s="158">
        <f>INDEX('②利用者名簿'!$E:$E,INT((ROW()-3)/5)+2)</f>
        <v>0</v>
      </c>
      <c r="F55" s="158" t="s">
        <v>144</v>
      </c>
      <c r="G55" s="159">
        <f>SUMIF('③入力シート'!$U$4:$U$500,A55,'③入力シート'!$J$4:$J$500)</f>
        <v>0</v>
      </c>
      <c r="H55" s="158">
        <f>COUNTIF('③入力シート'!$U$4:$U$500,'集計表（市役所使用）'!$A55)</f>
        <v>0</v>
      </c>
    </row>
    <row r="56" spans="1:8">
      <c r="A56" s="157" t="str">
        <f t="shared" si="0"/>
        <v>0④</v>
      </c>
      <c r="B56" s="158">
        <f>INDEX('②利用者名簿'!$A:$A,INT((ROW()-3)/5)+2)</f>
        <v>0</v>
      </c>
      <c r="C56" s="158">
        <f>INDEX('②利用者名簿'!$B:$B,INT((ROW()-3)/5)+2)</f>
        <v>0</v>
      </c>
      <c r="D56" s="158">
        <f>INDEX('②利用者名簿'!$C:$C,INT((ROW()-3)/5)+2)</f>
        <v>0</v>
      </c>
      <c r="E56" s="158">
        <f>INDEX('②利用者名簿'!$E:$E,INT((ROW()-3)/5)+2)</f>
        <v>0</v>
      </c>
      <c r="F56" s="158" t="s">
        <v>34</v>
      </c>
      <c r="G56" s="159">
        <f>SUMIF('③入力シート'!$U$4:$U$500,A56,'③入力シート'!$J$4:$J$500)</f>
        <v>0</v>
      </c>
      <c r="H56" s="158">
        <f>COUNTIF('③入力シート'!$U$4:$U$500,'集計表（市役所使用）'!$A56)</f>
        <v>0</v>
      </c>
    </row>
    <row r="57" spans="1:8">
      <c r="A57" s="157" t="str">
        <f t="shared" si="0"/>
        <v>0⑤</v>
      </c>
      <c r="B57" s="158">
        <f>INDEX('②利用者名簿'!$A:$A,INT((ROW()-3)/5)+2)</f>
        <v>0</v>
      </c>
      <c r="C57" s="158">
        <f>INDEX('②利用者名簿'!$B:$B,INT((ROW()-3)/5)+2)</f>
        <v>0</v>
      </c>
      <c r="D57" s="158">
        <f>INDEX('②利用者名簿'!$C:$C,INT((ROW()-3)/5)+2)</f>
        <v>0</v>
      </c>
      <c r="E57" s="158">
        <f>INDEX('②利用者名簿'!$E:$E,INT((ROW()-3)/5)+2)</f>
        <v>0</v>
      </c>
      <c r="F57" s="158" t="s">
        <v>145</v>
      </c>
      <c r="G57" s="159">
        <f>SUMIF('③入力シート'!$U$4:$U$500,A57,'③入力シート'!$J$4:$J$500)</f>
        <v>0</v>
      </c>
      <c r="H57" s="158">
        <f>COUNTIF('③入力シート'!$U$4:$U$500,'集計表（市役所使用）'!$A57)</f>
        <v>0</v>
      </c>
    </row>
    <row r="58" spans="1:8">
      <c r="A58" s="157" t="str">
        <f t="shared" si="0"/>
        <v>0①</v>
      </c>
      <c r="B58" s="156">
        <f>INDEX('②利用者名簿'!$A:$A,INT((ROW()-3)/5)+2)</f>
        <v>0</v>
      </c>
      <c r="C58" s="156">
        <f>INDEX('②利用者名簿'!$B:$B,INT((ROW()-3)/5)+2)</f>
        <v>0</v>
      </c>
      <c r="D58" s="156">
        <f>INDEX('②利用者名簿'!$C:$C,INT((ROW()-3)/5)+2)</f>
        <v>0</v>
      </c>
      <c r="E58" s="156">
        <f>INDEX('②利用者名簿'!$E:$E,INT((ROW()-3)/5)+2)</f>
        <v>0</v>
      </c>
      <c r="F58" s="156" t="s">
        <v>143</v>
      </c>
      <c r="G58" s="160">
        <f>SUMIF('③入力シート'!$U$4:$U$500,A58,'③入力シート'!$J$4:$J$500)</f>
        <v>0</v>
      </c>
      <c r="H58" s="156">
        <f>COUNTIF('③入力シート'!$U$4:$U$500,'集計表（市役所使用）'!$A58)</f>
        <v>0</v>
      </c>
    </row>
    <row r="59" spans="1:8">
      <c r="A59" s="157" t="str">
        <f t="shared" si="0"/>
        <v>0②</v>
      </c>
      <c r="B59" s="156">
        <f>INDEX('②利用者名簿'!$A:$A,INT((ROW()-3)/5)+2)</f>
        <v>0</v>
      </c>
      <c r="C59" s="156">
        <f>INDEX('②利用者名簿'!$B:$B,INT((ROW()-3)/5)+2)</f>
        <v>0</v>
      </c>
      <c r="D59" s="156">
        <f>INDEX('②利用者名簿'!$C:$C,INT((ROW()-3)/5)+2)</f>
        <v>0</v>
      </c>
      <c r="E59" s="156">
        <f>INDEX('②利用者名簿'!$E:$E,INT((ROW()-3)/5)+2)</f>
        <v>0</v>
      </c>
      <c r="F59" s="156" t="s">
        <v>11</v>
      </c>
      <c r="G59" s="160">
        <f>SUMIF('③入力シート'!$U$4:$U$500,A59,'③入力シート'!$J$4:$J$500)</f>
        <v>0</v>
      </c>
      <c r="H59" s="156">
        <f>COUNTIF('③入力シート'!$U$4:$U$500,'集計表（市役所使用）'!$A59)</f>
        <v>0</v>
      </c>
    </row>
    <row r="60" spans="1:8">
      <c r="A60" s="157" t="str">
        <f t="shared" si="0"/>
        <v>0③</v>
      </c>
      <c r="B60" s="156">
        <f>INDEX('②利用者名簿'!$A:$A,INT((ROW()-3)/5)+2)</f>
        <v>0</v>
      </c>
      <c r="C60" s="156">
        <f>INDEX('②利用者名簿'!$B:$B,INT((ROW()-3)/5)+2)</f>
        <v>0</v>
      </c>
      <c r="D60" s="156">
        <f>INDEX('②利用者名簿'!$C:$C,INT((ROW()-3)/5)+2)</f>
        <v>0</v>
      </c>
      <c r="E60" s="156">
        <f>INDEX('②利用者名簿'!$E:$E,INT((ROW()-3)/5)+2)</f>
        <v>0</v>
      </c>
      <c r="F60" s="156" t="s">
        <v>144</v>
      </c>
      <c r="G60" s="160">
        <f>SUMIF('③入力シート'!$U$4:$U$500,A60,'③入力シート'!$J$4:$J$500)</f>
        <v>0</v>
      </c>
      <c r="H60" s="156">
        <f>COUNTIF('③入力シート'!$U$4:$U$500,'集計表（市役所使用）'!$A60)</f>
        <v>0</v>
      </c>
    </row>
    <row r="61" spans="1:8">
      <c r="A61" s="157" t="str">
        <f t="shared" si="0"/>
        <v>0④</v>
      </c>
      <c r="B61" s="156">
        <f>INDEX('②利用者名簿'!$A:$A,INT((ROW()-3)/5)+2)</f>
        <v>0</v>
      </c>
      <c r="C61" s="156">
        <f>INDEX('②利用者名簿'!$B:$B,INT((ROW()-3)/5)+2)</f>
        <v>0</v>
      </c>
      <c r="D61" s="156">
        <f>INDEX('②利用者名簿'!$C:$C,INT((ROW()-3)/5)+2)</f>
        <v>0</v>
      </c>
      <c r="E61" s="156">
        <f>INDEX('②利用者名簿'!$E:$E,INT((ROW()-3)/5)+2)</f>
        <v>0</v>
      </c>
      <c r="F61" s="156" t="s">
        <v>34</v>
      </c>
      <c r="G61" s="160">
        <f>SUMIF('③入力シート'!$U$4:$U$500,A61,'③入力シート'!$J$4:$J$500)</f>
        <v>0</v>
      </c>
      <c r="H61" s="156">
        <f>COUNTIF('③入力シート'!$U$4:$U$500,'集計表（市役所使用）'!$A61)</f>
        <v>0</v>
      </c>
    </row>
    <row r="62" spans="1:8">
      <c r="A62" s="157" t="str">
        <f t="shared" si="0"/>
        <v>0⑤</v>
      </c>
      <c r="B62" s="156">
        <f>INDEX('②利用者名簿'!$A:$A,INT((ROW()-3)/5)+2)</f>
        <v>0</v>
      </c>
      <c r="C62" s="156">
        <f>INDEX('②利用者名簿'!$B:$B,INT((ROW()-3)/5)+2)</f>
        <v>0</v>
      </c>
      <c r="D62" s="156">
        <f>INDEX('②利用者名簿'!$C:$C,INT((ROW()-3)/5)+2)</f>
        <v>0</v>
      </c>
      <c r="E62" s="156">
        <f>INDEX('②利用者名簿'!$E:$E,INT((ROW()-3)/5)+2)</f>
        <v>0</v>
      </c>
      <c r="F62" s="156" t="s">
        <v>145</v>
      </c>
      <c r="G62" s="160">
        <f>SUMIF('③入力シート'!$U$4:$U$500,A62,'③入力シート'!$J$4:$J$500)</f>
        <v>0</v>
      </c>
      <c r="H62" s="156">
        <f>COUNTIF('③入力シート'!$U$4:$U$500,'集計表（市役所使用）'!$A62)</f>
        <v>0</v>
      </c>
    </row>
    <row r="63" spans="1:8">
      <c r="A63" s="157" t="str">
        <f t="shared" si="0"/>
        <v>0①</v>
      </c>
      <c r="B63" s="158">
        <f>INDEX('②利用者名簿'!$A:$A,INT((ROW()-3)/5)+2)</f>
        <v>0</v>
      </c>
      <c r="C63" s="158">
        <f>INDEX('②利用者名簿'!$B:$B,INT((ROW()-3)/5)+2)</f>
        <v>0</v>
      </c>
      <c r="D63" s="158">
        <f>INDEX('②利用者名簿'!$C:$C,INT((ROW()-3)/5)+2)</f>
        <v>0</v>
      </c>
      <c r="E63" s="158">
        <f>INDEX('②利用者名簿'!$E:$E,INT((ROW()-3)/5)+2)</f>
        <v>0</v>
      </c>
      <c r="F63" s="158" t="s">
        <v>143</v>
      </c>
      <c r="G63" s="159">
        <f>SUMIF('③入力シート'!$U$4:$U$500,A63,'③入力シート'!$J$4:$J$500)</f>
        <v>0</v>
      </c>
      <c r="H63" s="158">
        <f>COUNTIF('③入力シート'!$U$4:$U$500,'集計表（市役所使用）'!$A63)</f>
        <v>0</v>
      </c>
    </row>
    <row r="64" spans="1:8">
      <c r="A64" s="157" t="str">
        <f t="shared" si="0"/>
        <v>0②</v>
      </c>
      <c r="B64" s="158">
        <f>INDEX('②利用者名簿'!$A:$A,INT((ROW()-3)/5)+2)</f>
        <v>0</v>
      </c>
      <c r="C64" s="158">
        <f>INDEX('②利用者名簿'!$B:$B,INT((ROW()-3)/5)+2)</f>
        <v>0</v>
      </c>
      <c r="D64" s="158">
        <f>INDEX('②利用者名簿'!$C:$C,INT((ROW()-3)/5)+2)</f>
        <v>0</v>
      </c>
      <c r="E64" s="158">
        <f>INDEX('②利用者名簿'!$E:$E,INT((ROW()-3)/5)+2)</f>
        <v>0</v>
      </c>
      <c r="F64" s="158" t="s">
        <v>11</v>
      </c>
      <c r="G64" s="159">
        <f>SUMIF('③入力シート'!$U$4:$U$500,A64,'③入力シート'!$J$4:$J$500)</f>
        <v>0</v>
      </c>
      <c r="H64" s="158">
        <f>COUNTIF('③入力シート'!$U$4:$U$500,'集計表（市役所使用）'!$A64)</f>
        <v>0</v>
      </c>
    </row>
    <row r="65" spans="1:8">
      <c r="A65" s="157" t="str">
        <f t="shared" si="0"/>
        <v>0③</v>
      </c>
      <c r="B65" s="158">
        <f>INDEX('②利用者名簿'!$A:$A,INT((ROW()-3)/5)+2)</f>
        <v>0</v>
      </c>
      <c r="C65" s="158">
        <f>INDEX('②利用者名簿'!$B:$B,INT((ROW()-3)/5)+2)</f>
        <v>0</v>
      </c>
      <c r="D65" s="158">
        <f>INDEX('②利用者名簿'!$C:$C,INT((ROW()-3)/5)+2)</f>
        <v>0</v>
      </c>
      <c r="E65" s="158">
        <f>INDEX('②利用者名簿'!$E:$E,INT((ROW()-3)/5)+2)</f>
        <v>0</v>
      </c>
      <c r="F65" s="158" t="s">
        <v>144</v>
      </c>
      <c r="G65" s="159">
        <f>SUMIF('③入力シート'!$U$4:$U$500,A65,'③入力シート'!$J$4:$J$500)</f>
        <v>0</v>
      </c>
      <c r="H65" s="158">
        <f>COUNTIF('③入力シート'!$U$4:$U$500,'集計表（市役所使用）'!$A65)</f>
        <v>0</v>
      </c>
    </row>
    <row r="66" spans="1:8">
      <c r="A66" s="157" t="str">
        <f t="shared" si="0"/>
        <v>0④</v>
      </c>
      <c r="B66" s="158">
        <f>INDEX('②利用者名簿'!$A:$A,INT((ROW()-3)/5)+2)</f>
        <v>0</v>
      </c>
      <c r="C66" s="158">
        <f>INDEX('②利用者名簿'!$B:$B,INT((ROW()-3)/5)+2)</f>
        <v>0</v>
      </c>
      <c r="D66" s="158">
        <f>INDEX('②利用者名簿'!$C:$C,INT((ROW()-3)/5)+2)</f>
        <v>0</v>
      </c>
      <c r="E66" s="158">
        <f>INDEX('②利用者名簿'!$E:$E,INT((ROW()-3)/5)+2)</f>
        <v>0</v>
      </c>
      <c r="F66" s="158" t="s">
        <v>34</v>
      </c>
      <c r="G66" s="159">
        <f>SUMIF('③入力シート'!$U$4:$U$500,A66,'③入力シート'!$J$4:$J$500)</f>
        <v>0</v>
      </c>
      <c r="H66" s="158">
        <f>COUNTIF('③入力シート'!$U$4:$U$500,'集計表（市役所使用）'!$A66)</f>
        <v>0</v>
      </c>
    </row>
    <row r="67" spans="1:8">
      <c r="A67" s="157" t="str">
        <f t="shared" ref="A67:A130" si="1">CONCATENATE(B67,F67)</f>
        <v>0⑤</v>
      </c>
      <c r="B67" s="158">
        <f>INDEX('②利用者名簿'!$A:$A,INT((ROW()-3)/5)+2)</f>
        <v>0</v>
      </c>
      <c r="C67" s="158">
        <f>INDEX('②利用者名簿'!$B:$B,INT((ROW()-3)/5)+2)</f>
        <v>0</v>
      </c>
      <c r="D67" s="158">
        <f>INDEX('②利用者名簿'!$C:$C,INT((ROW()-3)/5)+2)</f>
        <v>0</v>
      </c>
      <c r="E67" s="158">
        <f>INDEX('②利用者名簿'!$E:$E,INT((ROW()-3)/5)+2)</f>
        <v>0</v>
      </c>
      <c r="F67" s="158" t="s">
        <v>145</v>
      </c>
      <c r="G67" s="159">
        <f>SUMIF('③入力シート'!$U$4:$U$500,A67,'③入力シート'!$J$4:$J$500)</f>
        <v>0</v>
      </c>
      <c r="H67" s="158">
        <f>COUNTIF('③入力シート'!$U$4:$U$500,'集計表（市役所使用）'!$A67)</f>
        <v>0</v>
      </c>
    </row>
    <row r="68" spans="1:8">
      <c r="A68" s="157" t="str">
        <f t="shared" si="1"/>
        <v>0①</v>
      </c>
      <c r="B68" s="156">
        <f>INDEX('②利用者名簿'!$A:$A,INT((ROW()-3)/5)+2)</f>
        <v>0</v>
      </c>
      <c r="C68" s="156">
        <f>INDEX('②利用者名簿'!$B:$B,INT((ROW()-3)/5)+2)</f>
        <v>0</v>
      </c>
      <c r="D68" s="156">
        <f>INDEX('②利用者名簿'!$C:$C,INT((ROW()-3)/5)+2)</f>
        <v>0</v>
      </c>
      <c r="E68" s="156">
        <f>INDEX('②利用者名簿'!$E:$E,INT((ROW()-3)/5)+2)</f>
        <v>0</v>
      </c>
      <c r="F68" s="156" t="s">
        <v>143</v>
      </c>
      <c r="G68" s="160">
        <f>SUMIF('③入力シート'!$U$4:$U$500,A68,'③入力シート'!$J$4:$J$500)</f>
        <v>0</v>
      </c>
      <c r="H68" s="156">
        <f>COUNTIF('③入力シート'!$U$4:$U$500,'集計表（市役所使用）'!$A68)</f>
        <v>0</v>
      </c>
    </row>
    <row r="69" spans="1:8">
      <c r="A69" s="157" t="str">
        <f t="shared" si="1"/>
        <v>0②</v>
      </c>
      <c r="B69" s="156">
        <f>INDEX('②利用者名簿'!$A:$A,INT((ROW()-3)/5)+2)</f>
        <v>0</v>
      </c>
      <c r="C69" s="156">
        <f>INDEX('②利用者名簿'!$B:$B,INT((ROW()-3)/5)+2)</f>
        <v>0</v>
      </c>
      <c r="D69" s="156">
        <f>INDEX('②利用者名簿'!$C:$C,INT((ROW()-3)/5)+2)</f>
        <v>0</v>
      </c>
      <c r="E69" s="156">
        <f>INDEX('②利用者名簿'!$E:$E,INT((ROW()-3)/5)+2)</f>
        <v>0</v>
      </c>
      <c r="F69" s="156" t="s">
        <v>11</v>
      </c>
      <c r="G69" s="160">
        <f>SUMIF('③入力シート'!$U$4:$U$500,A69,'③入力シート'!$J$4:$J$500)</f>
        <v>0</v>
      </c>
      <c r="H69" s="156">
        <f>COUNTIF('③入力シート'!$U$4:$U$500,'集計表（市役所使用）'!$A69)</f>
        <v>0</v>
      </c>
    </row>
    <row r="70" spans="1:8">
      <c r="A70" s="157" t="str">
        <f t="shared" si="1"/>
        <v>0③</v>
      </c>
      <c r="B70" s="156">
        <f>INDEX('②利用者名簿'!$A:$A,INT((ROW()-3)/5)+2)</f>
        <v>0</v>
      </c>
      <c r="C70" s="156">
        <f>INDEX('②利用者名簿'!$B:$B,INT((ROW()-3)/5)+2)</f>
        <v>0</v>
      </c>
      <c r="D70" s="156">
        <f>INDEX('②利用者名簿'!$C:$C,INT((ROW()-3)/5)+2)</f>
        <v>0</v>
      </c>
      <c r="E70" s="156">
        <f>INDEX('②利用者名簿'!$E:$E,INT((ROW()-3)/5)+2)</f>
        <v>0</v>
      </c>
      <c r="F70" s="156" t="s">
        <v>144</v>
      </c>
      <c r="G70" s="160">
        <f>SUMIF('③入力シート'!$U$4:$U$500,A70,'③入力シート'!$J$4:$J$500)</f>
        <v>0</v>
      </c>
      <c r="H70" s="156">
        <f>COUNTIF('③入力シート'!$U$4:$U$500,'集計表（市役所使用）'!$A70)</f>
        <v>0</v>
      </c>
    </row>
    <row r="71" spans="1:8">
      <c r="A71" s="157" t="str">
        <f t="shared" si="1"/>
        <v>0④</v>
      </c>
      <c r="B71" s="156">
        <f>INDEX('②利用者名簿'!$A:$A,INT((ROW()-3)/5)+2)</f>
        <v>0</v>
      </c>
      <c r="C71" s="156">
        <f>INDEX('②利用者名簿'!$B:$B,INT((ROW()-3)/5)+2)</f>
        <v>0</v>
      </c>
      <c r="D71" s="156">
        <f>INDEX('②利用者名簿'!$C:$C,INT((ROW()-3)/5)+2)</f>
        <v>0</v>
      </c>
      <c r="E71" s="156">
        <f>INDEX('②利用者名簿'!$E:$E,INT((ROW()-3)/5)+2)</f>
        <v>0</v>
      </c>
      <c r="F71" s="156" t="s">
        <v>34</v>
      </c>
      <c r="G71" s="160">
        <f>SUMIF('③入力シート'!$U$4:$U$500,A71,'③入力シート'!$J$4:$J$500)</f>
        <v>0</v>
      </c>
      <c r="H71" s="156">
        <f>COUNTIF('③入力シート'!$U$4:$U$500,'集計表（市役所使用）'!$A71)</f>
        <v>0</v>
      </c>
    </row>
    <row r="72" spans="1:8">
      <c r="A72" s="157" t="str">
        <f t="shared" si="1"/>
        <v>0⑤</v>
      </c>
      <c r="B72" s="156">
        <f>INDEX('②利用者名簿'!$A:$A,INT((ROW()-3)/5)+2)</f>
        <v>0</v>
      </c>
      <c r="C72" s="156">
        <f>INDEX('②利用者名簿'!$B:$B,INT((ROW()-3)/5)+2)</f>
        <v>0</v>
      </c>
      <c r="D72" s="156">
        <f>INDEX('②利用者名簿'!$C:$C,INT((ROW()-3)/5)+2)</f>
        <v>0</v>
      </c>
      <c r="E72" s="156">
        <f>INDEX('②利用者名簿'!$E:$E,INT((ROW()-3)/5)+2)</f>
        <v>0</v>
      </c>
      <c r="F72" s="156" t="s">
        <v>145</v>
      </c>
      <c r="G72" s="160">
        <f>SUMIF('③入力シート'!$U$4:$U$500,A72,'③入力シート'!$J$4:$J$500)</f>
        <v>0</v>
      </c>
      <c r="H72" s="156">
        <f>COUNTIF('③入力シート'!$U$4:$U$500,'集計表（市役所使用）'!$A72)</f>
        <v>0</v>
      </c>
    </row>
    <row r="73" spans="1:8">
      <c r="A73" s="157" t="str">
        <f t="shared" si="1"/>
        <v>0①</v>
      </c>
      <c r="B73" s="158">
        <f>INDEX('②利用者名簿'!$A:$A,INT((ROW()-3)/5)+2)</f>
        <v>0</v>
      </c>
      <c r="C73" s="158">
        <f>INDEX('②利用者名簿'!$B:$B,INT((ROW()-3)/5)+2)</f>
        <v>0</v>
      </c>
      <c r="D73" s="158">
        <f>INDEX('②利用者名簿'!$C:$C,INT((ROW()-3)/5)+2)</f>
        <v>0</v>
      </c>
      <c r="E73" s="158">
        <f>INDEX('②利用者名簿'!$E:$E,INT((ROW()-3)/5)+2)</f>
        <v>0</v>
      </c>
      <c r="F73" s="158" t="s">
        <v>143</v>
      </c>
      <c r="G73" s="159">
        <f>SUMIF('③入力シート'!$U$4:$U$500,A73,'③入力シート'!$J$4:$J$500)</f>
        <v>0</v>
      </c>
      <c r="H73" s="158">
        <f>COUNTIF('③入力シート'!$U$4:$U$500,'集計表（市役所使用）'!$A73)</f>
        <v>0</v>
      </c>
    </row>
    <row r="74" spans="1:8">
      <c r="A74" s="157" t="str">
        <f t="shared" si="1"/>
        <v>0②</v>
      </c>
      <c r="B74" s="158">
        <f>INDEX('②利用者名簿'!$A:$A,INT((ROW()-3)/5)+2)</f>
        <v>0</v>
      </c>
      <c r="C74" s="158">
        <f>INDEX('②利用者名簿'!$B:$B,INT((ROW()-3)/5)+2)</f>
        <v>0</v>
      </c>
      <c r="D74" s="158">
        <f>INDEX('②利用者名簿'!$C:$C,INT((ROW()-3)/5)+2)</f>
        <v>0</v>
      </c>
      <c r="E74" s="158">
        <f>INDEX('②利用者名簿'!$E:$E,INT((ROW()-3)/5)+2)</f>
        <v>0</v>
      </c>
      <c r="F74" s="158" t="s">
        <v>11</v>
      </c>
      <c r="G74" s="159">
        <f>SUMIF('③入力シート'!$U$4:$U$500,A74,'③入力シート'!$J$4:$J$500)</f>
        <v>0</v>
      </c>
      <c r="H74" s="158">
        <f>COUNTIF('③入力シート'!$U$4:$U$500,'集計表（市役所使用）'!$A74)</f>
        <v>0</v>
      </c>
    </row>
    <row r="75" spans="1:8">
      <c r="A75" s="157" t="str">
        <f t="shared" si="1"/>
        <v>0③</v>
      </c>
      <c r="B75" s="158">
        <f>INDEX('②利用者名簿'!$A:$A,INT((ROW()-3)/5)+2)</f>
        <v>0</v>
      </c>
      <c r="C75" s="158">
        <f>INDEX('②利用者名簿'!$B:$B,INT((ROW()-3)/5)+2)</f>
        <v>0</v>
      </c>
      <c r="D75" s="158">
        <f>INDEX('②利用者名簿'!$C:$C,INT((ROW()-3)/5)+2)</f>
        <v>0</v>
      </c>
      <c r="E75" s="158">
        <f>INDEX('②利用者名簿'!$E:$E,INT((ROW()-3)/5)+2)</f>
        <v>0</v>
      </c>
      <c r="F75" s="158" t="s">
        <v>144</v>
      </c>
      <c r="G75" s="159">
        <f>SUMIF('③入力シート'!$U$4:$U$500,A75,'③入力シート'!$J$4:$J$500)</f>
        <v>0</v>
      </c>
      <c r="H75" s="158">
        <f>COUNTIF('③入力シート'!$U$4:$U$500,'集計表（市役所使用）'!$A75)</f>
        <v>0</v>
      </c>
    </row>
    <row r="76" spans="1:8">
      <c r="A76" s="157" t="str">
        <f t="shared" si="1"/>
        <v>0④</v>
      </c>
      <c r="B76" s="158">
        <f>INDEX('②利用者名簿'!$A:$A,INT((ROW()-3)/5)+2)</f>
        <v>0</v>
      </c>
      <c r="C76" s="158">
        <f>INDEX('②利用者名簿'!$B:$B,INT((ROW()-3)/5)+2)</f>
        <v>0</v>
      </c>
      <c r="D76" s="158">
        <f>INDEX('②利用者名簿'!$C:$C,INT((ROW()-3)/5)+2)</f>
        <v>0</v>
      </c>
      <c r="E76" s="158">
        <f>INDEX('②利用者名簿'!$E:$E,INT((ROW()-3)/5)+2)</f>
        <v>0</v>
      </c>
      <c r="F76" s="158" t="s">
        <v>34</v>
      </c>
      <c r="G76" s="159">
        <f>SUMIF('③入力シート'!$U$4:$U$500,A76,'③入力シート'!$J$4:$J$500)</f>
        <v>0</v>
      </c>
      <c r="H76" s="158">
        <f>COUNTIF('③入力シート'!$U$4:$U$500,'集計表（市役所使用）'!$A76)</f>
        <v>0</v>
      </c>
    </row>
    <row r="77" spans="1:8">
      <c r="A77" s="157" t="str">
        <f t="shared" si="1"/>
        <v>0⑤</v>
      </c>
      <c r="B77" s="158">
        <f>INDEX('②利用者名簿'!$A:$A,INT((ROW()-3)/5)+2)</f>
        <v>0</v>
      </c>
      <c r="C77" s="158">
        <f>INDEX('②利用者名簿'!$B:$B,INT((ROW()-3)/5)+2)</f>
        <v>0</v>
      </c>
      <c r="D77" s="158">
        <f>INDEX('②利用者名簿'!$C:$C,INT((ROW()-3)/5)+2)</f>
        <v>0</v>
      </c>
      <c r="E77" s="158">
        <f>INDEX('②利用者名簿'!$E:$E,INT((ROW()-3)/5)+2)</f>
        <v>0</v>
      </c>
      <c r="F77" s="158" t="s">
        <v>145</v>
      </c>
      <c r="G77" s="159">
        <f>SUMIF('③入力シート'!$U$4:$U$500,A77,'③入力シート'!$J$4:$J$500)</f>
        <v>0</v>
      </c>
      <c r="H77" s="158">
        <f>COUNTIF('③入力シート'!$U$4:$U$500,'集計表（市役所使用）'!$A77)</f>
        <v>0</v>
      </c>
    </row>
    <row r="78" spans="1:8">
      <c r="A78" s="157" t="str">
        <f t="shared" si="1"/>
        <v>0①</v>
      </c>
      <c r="B78" s="156">
        <f>INDEX('②利用者名簿'!$A:$A,INT((ROW()-3)/5)+2)</f>
        <v>0</v>
      </c>
      <c r="C78" s="156">
        <f>INDEX('②利用者名簿'!$B:$B,INT((ROW()-3)/5)+2)</f>
        <v>0</v>
      </c>
      <c r="D78" s="156">
        <f>INDEX('②利用者名簿'!$C:$C,INT((ROW()-3)/5)+2)</f>
        <v>0</v>
      </c>
      <c r="E78" s="156">
        <f>INDEX('②利用者名簿'!$E:$E,INT((ROW()-3)/5)+2)</f>
        <v>0</v>
      </c>
      <c r="F78" s="156" t="s">
        <v>143</v>
      </c>
      <c r="G78" s="160">
        <f>SUMIF('③入力シート'!$U$4:$U$500,A78,'③入力シート'!$J$4:$J$500)</f>
        <v>0</v>
      </c>
      <c r="H78" s="156">
        <f>COUNTIF('③入力シート'!$U$4:$U$500,'集計表（市役所使用）'!$A78)</f>
        <v>0</v>
      </c>
    </row>
    <row r="79" spans="1:8">
      <c r="A79" s="157" t="str">
        <f t="shared" si="1"/>
        <v>0②</v>
      </c>
      <c r="B79" s="156">
        <f>INDEX('②利用者名簿'!$A:$A,INT((ROW()-3)/5)+2)</f>
        <v>0</v>
      </c>
      <c r="C79" s="156">
        <f>INDEX('②利用者名簿'!$B:$B,INT((ROW()-3)/5)+2)</f>
        <v>0</v>
      </c>
      <c r="D79" s="156">
        <f>INDEX('②利用者名簿'!$C:$C,INT((ROW()-3)/5)+2)</f>
        <v>0</v>
      </c>
      <c r="E79" s="156">
        <f>INDEX('②利用者名簿'!$E:$E,INT((ROW()-3)/5)+2)</f>
        <v>0</v>
      </c>
      <c r="F79" s="156" t="s">
        <v>11</v>
      </c>
      <c r="G79" s="160">
        <f>SUMIF('③入力シート'!$U$4:$U$500,A79,'③入力シート'!$J$4:$J$500)</f>
        <v>0</v>
      </c>
      <c r="H79" s="156">
        <f>COUNTIF('③入力シート'!$U$4:$U$500,'集計表（市役所使用）'!$A79)</f>
        <v>0</v>
      </c>
    </row>
    <row r="80" spans="1:8">
      <c r="A80" s="157" t="str">
        <f t="shared" si="1"/>
        <v>0③</v>
      </c>
      <c r="B80" s="156">
        <f>INDEX('②利用者名簿'!$A:$A,INT((ROW()-3)/5)+2)</f>
        <v>0</v>
      </c>
      <c r="C80" s="156">
        <f>INDEX('②利用者名簿'!$B:$B,INT((ROW()-3)/5)+2)</f>
        <v>0</v>
      </c>
      <c r="D80" s="156">
        <f>INDEX('②利用者名簿'!$C:$C,INT((ROW()-3)/5)+2)</f>
        <v>0</v>
      </c>
      <c r="E80" s="156">
        <f>INDEX('②利用者名簿'!$E:$E,INT((ROW()-3)/5)+2)</f>
        <v>0</v>
      </c>
      <c r="F80" s="156" t="s">
        <v>144</v>
      </c>
      <c r="G80" s="160">
        <f>SUMIF('③入力シート'!$U$4:$U$500,A80,'③入力シート'!$J$4:$J$500)</f>
        <v>0</v>
      </c>
      <c r="H80" s="156">
        <f>COUNTIF('③入力シート'!$U$4:$U$500,'集計表（市役所使用）'!$A80)</f>
        <v>0</v>
      </c>
    </row>
    <row r="81" spans="1:8">
      <c r="A81" s="157" t="str">
        <f t="shared" si="1"/>
        <v>0④</v>
      </c>
      <c r="B81" s="156">
        <f>INDEX('②利用者名簿'!$A:$A,INT((ROW()-3)/5)+2)</f>
        <v>0</v>
      </c>
      <c r="C81" s="156">
        <f>INDEX('②利用者名簿'!$B:$B,INT((ROW()-3)/5)+2)</f>
        <v>0</v>
      </c>
      <c r="D81" s="156">
        <f>INDEX('②利用者名簿'!$C:$C,INT((ROW()-3)/5)+2)</f>
        <v>0</v>
      </c>
      <c r="E81" s="156">
        <f>INDEX('②利用者名簿'!$E:$E,INT((ROW()-3)/5)+2)</f>
        <v>0</v>
      </c>
      <c r="F81" s="156" t="s">
        <v>34</v>
      </c>
      <c r="G81" s="160">
        <f>SUMIF('③入力シート'!$U$4:$U$500,A81,'③入力シート'!$J$4:$J$500)</f>
        <v>0</v>
      </c>
      <c r="H81" s="156">
        <f>COUNTIF('③入力シート'!$U$4:$U$500,'集計表（市役所使用）'!$A81)</f>
        <v>0</v>
      </c>
    </row>
    <row r="82" spans="1:8">
      <c r="A82" s="157" t="str">
        <f t="shared" si="1"/>
        <v>0⑤</v>
      </c>
      <c r="B82" s="156">
        <f>INDEX('②利用者名簿'!$A:$A,INT((ROW()-3)/5)+2)</f>
        <v>0</v>
      </c>
      <c r="C82" s="156">
        <f>INDEX('②利用者名簿'!$B:$B,INT((ROW()-3)/5)+2)</f>
        <v>0</v>
      </c>
      <c r="D82" s="156">
        <f>INDEX('②利用者名簿'!$C:$C,INT((ROW()-3)/5)+2)</f>
        <v>0</v>
      </c>
      <c r="E82" s="156">
        <f>INDEX('②利用者名簿'!$E:$E,INT((ROW()-3)/5)+2)</f>
        <v>0</v>
      </c>
      <c r="F82" s="156" t="s">
        <v>145</v>
      </c>
      <c r="G82" s="160">
        <f>SUMIF('③入力シート'!$U$4:$U$500,A82,'③入力シート'!$J$4:$J$500)</f>
        <v>0</v>
      </c>
      <c r="H82" s="156">
        <f>COUNTIF('③入力シート'!$U$4:$U$500,'集計表（市役所使用）'!$A82)</f>
        <v>0</v>
      </c>
    </row>
    <row r="83" spans="1:8">
      <c r="A83" s="157" t="str">
        <f t="shared" si="1"/>
        <v>0①</v>
      </c>
      <c r="B83" s="158">
        <f>INDEX('②利用者名簿'!$A:$A,INT((ROW()-3)/5)+2)</f>
        <v>0</v>
      </c>
      <c r="C83" s="158">
        <f>INDEX('②利用者名簿'!$B:$B,INT((ROW()-3)/5)+2)</f>
        <v>0</v>
      </c>
      <c r="D83" s="158">
        <f>INDEX('②利用者名簿'!$C:$C,INT((ROW()-3)/5)+2)</f>
        <v>0</v>
      </c>
      <c r="E83" s="158">
        <f>INDEX('②利用者名簿'!$E:$E,INT((ROW()-3)/5)+2)</f>
        <v>0</v>
      </c>
      <c r="F83" s="158" t="s">
        <v>143</v>
      </c>
      <c r="G83" s="159">
        <f>SUMIF('③入力シート'!$U$4:$U$500,A83,'③入力シート'!$J$4:$J$500)</f>
        <v>0</v>
      </c>
      <c r="H83" s="158">
        <f>COUNTIF('③入力シート'!$U$4:$U$500,'集計表（市役所使用）'!$A83)</f>
        <v>0</v>
      </c>
    </row>
    <row r="84" spans="1:8">
      <c r="A84" s="157" t="str">
        <f t="shared" si="1"/>
        <v>0②</v>
      </c>
      <c r="B84" s="158">
        <f>INDEX('②利用者名簿'!$A:$A,INT((ROW()-3)/5)+2)</f>
        <v>0</v>
      </c>
      <c r="C84" s="158">
        <f>INDEX('②利用者名簿'!$B:$B,INT((ROW()-3)/5)+2)</f>
        <v>0</v>
      </c>
      <c r="D84" s="158">
        <f>INDEX('②利用者名簿'!$C:$C,INT((ROW()-3)/5)+2)</f>
        <v>0</v>
      </c>
      <c r="E84" s="158">
        <f>INDEX('②利用者名簿'!$E:$E,INT((ROW()-3)/5)+2)</f>
        <v>0</v>
      </c>
      <c r="F84" s="158" t="s">
        <v>11</v>
      </c>
      <c r="G84" s="159">
        <f>SUMIF('③入力シート'!$U$4:$U$500,A84,'③入力シート'!$J$4:$J$500)</f>
        <v>0</v>
      </c>
      <c r="H84" s="158">
        <f>COUNTIF('③入力シート'!$U$4:$U$500,'集計表（市役所使用）'!$A84)</f>
        <v>0</v>
      </c>
    </row>
    <row r="85" spans="1:8">
      <c r="A85" s="157" t="str">
        <f t="shared" si="1"/>
        <v>0③</v>
      </c>
      <c r="B85" s="158">
        <f>INDEX('②利用者名簿'!$A:$A,INT((ROW()-3)/5)+2)</f>
        <v>0</v>
      </c>
      <c r="C85" s="158">
        <f>INDEX('②利用者名簿'!$B:$B,INT((ROW()-3)/5)+2)</f>
        <v>0</v>
      </c>
      <c r="D85" s="158">
        <f>INDEX('②利用者名簿'!$C:$C,INT((ROW()-3)/5)+2)</f>
        <v>0</v>
      </c>
      <c r="E85" s="158">
        <f>INDEX('②利用者名簿'!$E:$E,INT((ROW()-3)/5)+2)</f>
        <v>0</v>
      </c>
      <c r="F85" s="158" t="s">
        <v>144</v>
      </c>
      <c r="G85" s="159">
        <f>SUMIF('③入力シート'!$U$4:$U$500,A85,'③入力シート'!$J$4:$J$500)</f>
        <v>0</v>
      </c>
      <c r="H85" s="158">
        <f>COUNTIF('③入力シート'!$U$4:$U$500,'集計表（市役所使用）'!$A85)</f>
        <v>0</v>
      </c>
    </row>
    <row r="86" spans="1:8">
      <c r="A86" s="157" t="str">
        <f t="shared" si="1"/>
        <v>0④</v>
      </c>
      <c r="B86" s="158">
        <f>INDEX('②利用者名簿'!$A:$A,INT((ROW()-3)/5)+2)</f>
        <v>0</v>
      </c>
      <c r="C86" s="158">
        <f>INDEX('②利用者名簿'!$B:$B,INT((ROW()-3)/5)+2)</f>
        <v>0</v>
      </c>
      <c r="D86" s="158">
        <f>INDEX('②利用者名簿'!$C:$C,INT((ROW()-3)/5)+2)</f>
        <v>0</v>
      </c>
      <c r="E86" s="158">
        <f>INDEX('②利用者名簿'!$E:$E,INT((ROW()-3)/5)+2)</f>
        <v>0</v>
      </c>
      <c r="F86" s="158" t="s">
        <v>34</v>
      </c>
      <c r="G86" s="159">
        <f>SUMIF('③入力シート'!$U$4:$U$500,A86,'③入力シート'!$J$4:$J$500)</f>
        <v>0</v>
      </c>
      <c r="H86" s="158">
        <f>COUNTIF('③入力シート'!$U$4:$U$500,'集計表（市役所使用）'!$A86)</f>
        <v>0</v>
      </c>
    </row>
    <row r="87" spans="1:8">
      <c r="A87" s="157" t="str">
        <f t="shared" si="1"/>
        <v>0⑤</v>
      </c>
      <c r="B87" s="158">
        <f>INDEX('②利用者名簿'!$A:$A,INT((ROW()-3)/5)+2)</f>
        <v>0</v>
      </c>
      <c r="C87" s="158">
        <f>INDEX('②利用者名簿'!$B:$B,INT((ROW()-3)/5)+2)</f>
        <v>0</v>
      </c>
      <c r="D87" s="158">
        <f>INDEX('②利用者名簿'!$C:$C,INT((ROW()-3)/5)+2)</f>
        <v>0</v>
      </c>
      <c r="E87" s="158">
        <f>INDEX('②利用者名簿'!$E:$E,INT((ROW()-3)/5)+2)</f>
        <v>0</v>
      </c>
      <c r="F87" s="158" t="s">
        <v>145</v>
      </c>
      <c r="G87" s="159">
        <f>SUMIF('③入力シート'!$U$4:$U$500,A87,'③入力シート'!$J$4:$J$500)</f>
        <v>0</v>
      </c>
      <c r="H87" s="158">
        <f>COUNTIF('③入力シート'!$U$4:$U$500,'集計表（市役所使用）'!$A87)</f>
        <v>0</v>
      </c>
    </row>
    <row r="88" spans="1:8">
      <c r="A88" s="157" t="str">
        <f t="shared" si="1"/>
        <v>0①</v>
      </c>
      <c r="B88" s="156">
        <f>INDEX('②利用者名簿'!$A:$A,INT((ROW()-3)/5)+2)</f>
        <v>0</v>
      </c>
      <c r="C88" s="156">
        <f>INDEX('②利用者名簿'!$B:$B,INT((ROW()-3)/5)+2)</f>
        <v>0</v>
      </c>
      <c r="D88" s="156">
        <f>INDEX('②利用者名簿'!$C:$C,INT((ROW()-3)/5)+2)</f>
        <v>0</v>
      </c>
      <c r="E88" s="156">
        <f>INDEX('②利用者名簿'!$E:$E,INT((ROW()-3)/5)+2)</f>
        <v>0</v>
      </c>
      <c r="F88" s="156" t="s">
        <v>143</v>
      </c>
      <c r="G88" s="160">
        <f>SUMIF('③入力シート'!$U$4:$U$500,A88,'③入力シート'!$J$4:$J$500)</f>
        <v>0</v>
      </c>
      <c r="H88" s="156">
        <f>COUNTIF('③入力シート'!$U$4:$U$500,'集計表（市役所使用）'!$A88)</f>
        <v>0</v>
      </c>
    </row>
    <row r="89" spans="1:8">
      <c r="A89" s="157" t="str">
        <f t="shared" si="1"/>
        <v>0②</v>
      </c>
      <c r="B89" s="156">
        <f>INDEX('②利用者名簿'!$A:$A,INT((ROW()-3)/5)+2)</f>
        <v>0</v>
      </c>
      <c r="C89" s="156">
        <f>INDEX('②利用者名簿'!$B:$B,INT((ROW()-3)/5)+2)</f>
        <v>0</v>
      </c>
      <c r="D89" s="156">
        <f>INDEX('②利用者名簿'!$C:$C,INT((ROW()-3)/5)+2)</f>
        <v>0</v>
      </c>
      <c r="E89" s="156">
        <f>INDEX('②利用者名簿'!$E:$E,INT((ROW()-3)/5)+2)</f>
        <v>0</v>
      </c>
      <c r="F89" s="156" t="s">
        <v>11</v>
      </c>
      <c r="G89" s="160">
        <f>SUMIF('③入力シート'!$U$4:$U$500,A89,'③入力シート'!$J$4:$J$500)</f>
        <v>0</v>
      </c>
      <c r="H89" s="156">
        <f>COUNTIF('③入力シート'!$U$4:$U$500,'集計表（市役所使用）'!$A89)</f>
        <v>0</v>
      </c>
    </row>
    <row r="90" spans="1:8">
      <c r="A90" s="157" t="str">
        <f t="shared" si="1"/>
        <v>0③</v>
      </c>
      <c r="B90" s="156">
        <f>INDEX('②利用者名簿'!$A:$A,INT((ROW()-3)/5)+2)</f>
        <v>0</v>
      </c>
      <c r="C90" s="156">
        <f>INDEX('②利用者名簿'!$B:$B,INT((ROW()-3)/5)+2)</f>
        <v>0</v>
      </c>
      <c r="D90" s="156">
        <f>INDEX('②利用者名簿'!$C:$C,INT((ROW()-3)/5)+2)</f>
        <v>0</v>
      </c>
      <c r="E90" s="156">
        <f>INDEX('②利用者名簿'!$E:$E,INT((ROW()-3)/5)+2)</f>
        <v>0</v>
      </c>
      <c r="F90" s="156" t="s">
        <v>144</v>
      </c>
      <c r="G90" s="160">
        <f>SUMIF('③入力シート'!$U$4:$U$500,A90,'③入力シート'!$J$4:$J$500)</f>
        <v>0</v>
      </c>
      <c r="H90" s="156">
        <f>COUNTIF('③入力シート'!$U$4:$U$500,'集計表（市役所使用）'!$A90)</f>
        <v>0</v>
      </c>
    </row>
    <row r="91" spans="1:8">
      <c r="A91" s="157" t="str">
        <f t="shared" si="1"/>
        <v>0④</v>
      </c>
      <c r="B91" s="156">
        <f>INDEX('②利用者名簿'!$A:$A,INT((ROW()-3)/5)+2)</f>
        <v>0</v>
      </c>
      <c r="C91" s="156">
        <f>INDEX('②利用者名簿'!$B:$B,INT((ROW()-3)/5)+2)</f>
        <v>0</v>
      </c>
      <c r="D91" s="156">
        <f>INDEX('②利用者名簿'!$C:$C,INT((ROW()-3)/5)+2)</f>
        <v>0</v>
      </c>
      <c r="E91" s="156">
        <f>INDEX('②利用者名簿'!$E:$E,INT((ROW()-3)/5)+2)</f>
        <v>0</v>
      </c>
      <c r="F91" s="156" t="s">
        <v>34</v>
      </c>
      <c r="G91" s="160">
        <f>SUMIF('③入力シート'!$U$4:$U$500,A91,'③入力シート'!$J$4:$J$500)</f>
        <v>0</v>
      </c>
      <c r="H91" s="156">
        <f>COUNTIF('③入力シート'!$U$4:$U$500,'集計表（市役所使用）'!$A91)</f>
        <v>0</v>
      </c>
    </row>
    <row r="92" spans="1:8">
      <c r="A92" s="157" t="str">
        <f t="shared" si="1"/>
        <v>0⑤</v>
      </c>
      <c r="B92" s="156">
        <f>INDEX('②利用者名簿'!$A:$A,INT((ROW()-3)/5)+2)</f>
        <v>0</v>
      </c>
      <c r="C92" s="156">
        <f>INDEX('②利用者名簿'!$B:$B,INT((ROW()-3)/5)+2)</f>
        <v>0</v>
      </c>
      <c r="D92" s="156">
        <f>INDEX('②利用者名簿'!$C:$C,INT((ROW()-3)/5)+2)</f>
        <v>0</v>
      </c>
      <c r="E92" s="156">
        <f>INDEX('②利用者名簿'!$E:$E,INT((ROW()-3)/5)+2)</f>
        <v>0</v>
      </c>
      <c r="F92" s="156" t="s">
        <v>145</v>
      </c>
      <c r="G92" s="160">
        <f>SUMIF('③入力シート'!$U$4:$U$500,A92,'③入力シート'!$J$4:$J$500)</f>
        <v>0</v>
      </c>
      <c r="H92" s="156">
        <f>COUNTIF('③入力シート'!$U$4:$U$500,'集計表（市役所使用）'!$A92)</f>
        <v>0</v>
      </c>
    </row>
    <row r="93" spans="1:8">
      <c r="A93" s="157" t="str">
        <f t="shared" si="1"/>
        <v>0①</v>
      </c>
      <c r="B93" s="158">
        <f>INDEX('②利用者名簿'!$A:$A,INT((ROW()-3)/5)+2)</f>
        <v>0</v>
      </c>
      <c r="C93" s="158">
        <f>INDEX('②利用者名簿'!$B:$B,INT((ROW()-3)/5)+2)</f>
        <v>0</v>
      </c>
      <c r="D93" s="158">
        <f>INDEX('②利用者名簿'!$C:$C,INT((ROW()-3)/5)+2)</f>
        <v>0</v>
      </c>
      <c r="E93" s="158">
        <f>INDEX('②利用者名簿'!$E:$E,INT((ROW()-3)/5)+2)</f>
        <v>0</v>
      </c>
      <c r="F93" s="158" t="s">
        <v>143</v>
      </c>
      <c r="G93" s="159">
        <f>SUMIF('③入力シート'!$U$4:$U$500,A93,'③入力シート'!$J$4:$J$500)</f>
        <v>0</v>
      </c>
      <c r="H93" s="158">
        <f>COUNTIF('③入力シート'!$U$4:$U$500,'集計表（市役所使用）'!$A93)</f>
        <v>0</v>
      </c>
    </row>
    <row r="94" spans="1:8">
      <c r="A94" s="157" t="str">
        <f t="shared" si="1"/>
        <v>0②</v>
      </c>
      <c r="B94" s="158">
        <f>INDEX('②利用者名簿'!$A:$A,INT((ROW()-3)/5)+2)</f>
        <v>0</v>
      </c>
      <c r="C94" s="158">
        <f>INDEX('②利用者名簿'!$B:$B,INT((ROW()-3)/5)+2)</f>
        <v>0</v>
      </c>
      <c r="D94" s="158">
        <f>INDEX('②利用者名簿'!$C:$C,INT((ROW()-3)/5)+2)</f>
        <v>0</v>
      </c>
      <c r="E94" s="158">
        <f>INDEX('②利用者名簿'!$E:$E,INT((ROW()-3)/5)+2)</f>
        <v>0</v>
      </c>
      <c r="F94" s="158" t="s">
        <v>11</v>
      </c>
      <c r="G94" s="159">
        <f>SUMIF('③入力シート'!$U$4:$U$500,A94,'③入力シート'!$J$4:$J$500)</f>
        <v>0</v>
      </c>
      <c r="H94" s="158">
        <f>COUNTIF('③入力シート'!$U$4:$U$500,'集計表（市役所使用）'!$A94)</f>
        <v>0</v>
      </c>
    </row>
    <row r="95" spans="1:8">
      <c r="A95" s="157" t="str">
        <f t="shared" si="1"/>
        <v>0③</v>
      </c>
      <c r="B95" s="158">
        <f>INDEX('②利用者名簿'!$A:$A,INT((ROW()-3)/5)+2)</f>
        <v>0</v>
      </c>
      <c r="C95" s="158">
        <f>INDEX('②利用者名簿'!$B:$B,INT((ROW()-3)/5)+2)</f>
        <v>0</v>
      </c>
      <c r="D95" s="158">
        <f>INDEX('②利用者名簿'!$C:$C,INT((ROW()-3)/5)+2)</f>
        <v>0</v>
      </c>
      <c r="E95" s="158">
        <f>INDEX('②利用者名簿'!$E:$E,INT((ROW()-3)/5)+2)</f>
        <v>0</v>
      </c>
      <c r="F95" s="158" t="s">
        <v>144</v>
      </c>
      <c r="G95" s="159">
        <f>SUMIF('③入力シート'!$U$4:$U$500,A95,'③入力シート'!$J$4:$J$500)</f>
        <v>0</v>
      </c>
      <c r="H95" s="158">
        <f>COUNTIF('③入力シート'!$U$4:$U$500,'集計表（市役所使用）'!$A95)</f>
        <v>0</v>
      </c>
    </row>
    <row r="96" spans="1:8">
      <c r="A96" s="157" t="str">
        <f t="shared" si="1"/>
        <v>0④</v>
      </c>
      <c r="B96" s="158">
        <f>INDEX('②利用者名簿'!$A:$A,INT((ROW()-3)/5)+2)</f>
        <v>0</v>
      </c>
      <c r="C96" s="158">
        <f>INDEX('②利用者名簿'!$B:$B,INT((ROW()-3)/5)+2)</f>
        <v>0</v>
      </c>
      <c r="D96" s="158">
        <f>INDEX('②利用者名簿'!$C:$C,INT((ROW()-3)/5)+2)</f>
        <v>0</v>
      </c>
      <c r="E96" s="158">
        <f>INDEX('②利用者名簿'!$E:$E,INT((ROW()-3)/5)+2)</f>
        <v>0</v>
      </c>
      <c r="F96" s="158" t="s">
        <v>34</v>
      </c>
      <c r="G96" s="159">
        <f>SUMIF('③入力シート'!$U$4:$U$500,A96,'③入力シート'!$J$4:$J$500)</f>
        <v>0</v>
      </c>
      <c r="H96" s="158">
        <f>COUNTIF('③入力シート'!$U$4:$U$500,'集計表（市役所使用）'!$A96)</f>
        <v>0</v>
      </c>
    </row>
    <row r="97" spans="1:8">
      <c r="A97" s="157" t="str">
        <f t="shared" si="1"/>
        <v>0⑤</v>
      </c>
      <c r="B97" s="158">
        <f>INDEX('②利用者名簿'!$A:$A,INT((ROW()-3)/5)+2)</f>
        <v>0</v>
      </c>
      <c r="C97" s="158">
        <f>INDEX('②利用者名簿'!$B:$B,INT((ROW()-3)/5)+2)</f>
        <v>0</v>
      </c>
      <c r="D97" s="158">
        <f>INDEX('②利用者名簿'!$C:$C,INT((ROW()-3)/5)+2)</f>
        <v>0</v>
      </c>
      <c r="E97" s="158">
        <f>INDEX('②利用者名簿'!$E:$E,INT((ROW()-3)/5)+2)</f>
        <v>0</v>
      </c>
      <c r="F97" s="158" t="s">
        <v>145</v>
      </c>
      <c r="G97" s="159">
        <f>SUMIF('③入力シート'!$U$4:$U$500,A97,'③入力シート'!$J$4:$J$500)</f>
        <v>0</v>
      </c>
      <c r="H97" s="158">
        <f>COUNTIF('③入力シート'!$U$4:$U$500,'集計表（市役所使用）'!$A97)</f>
        <v>0</v>
      </c>
    </row>
    <row r="98" spans="1:8">
      <c r="A98" s="157" t="str">
        <f t="shared" si="1"/>
        <v>0①</v>
      </c>
      <c r="B98" s="156">
        <f>INDEX('②利用者名簿'!$A:$A,INT((ROW()-3)/5)+2)</f>
        <v>0</v>
      </c>
      <c r="C98" s="156">
        <f>INDEX('②利用者名簿'!$B:$B,INT((ROW()-3)/5)+2)</f>
        <v>0</v>
      </c>
      <c r="D98" s="156">
        <f>INDEX('②利用者名簿'!$C:$C,INT((ROW()-3)/5)+2)</f>
        <v>0</v>
      </c>
      <c r="E98" s="156">
        <f>INDEX('②利用者名簿'!$E:$E,INT((ROW()-3)/5)+2)</f>
        <v>0</v>
      </c>
      <c r="F98" s="156" t="s">
        <v>143</v>
      </c>
      <c r="G98" s="160">
        <f>SUMIF('③入力シート'!$U$4:$U$500,A98,'③入力シート'!$J$4:$J$500)</f>
        <v>0</v>
      </c>
      <c r="H98" s="156">
        <f>COUNTIF('③入力シート'!$U$4:$U$500,'集計表（市役所使用）'!$A98)</f>
        <v>0</v>
      </c>
    </row>
    <row r="99" spans="1:8">
      <c r="A99" s="157" t="str">
        <f t="shared" si="1"/>
        <v>0②</v>
      </c>
      <c r="B99" s="156">
        <f>INDEX('②利用者名簿'!$A:$A,INT((ROW()-3)/5)+2)</f>
        <v>0</v>
      </c>
      <c r="C99" s="156">
        <f>INDEX('②利用者名簿'!$B:$B,INT((ROW()-3)/5)+2)</f>
        <v>0</v>
      </c>
      <c r="D99" s="156">
        <f>INDEX('②利用者名簿'!$C:$C,INT((ROW()-3)/5)+2)</f>
        <v>0</v>
      </c>
      <c r="E99" s="156">
        <f>INDEX('②利用者名簿'!$E:$E,INT((ROW()-3)/5)+2)</f>
        <v>0</v>
      </c>
      <c r="F99" s="156" t="s">
        <v>11</v>
      </c>
      <c r="G99" s="160">
        <f>SUMIF('③入力シート'!$U$4:$U$500,A99,'③入力シート'!$J$4:$J$500)</f>
        <v>0</v>
      </c>
      <c r="H99" s="156">
        <f>COUNTIF('③入力シート'!$U$4:$U$500,'集計表（市役所使用）'!$A99)</f>
        <v>0</v>
      </c>
    </row>
    <row r="100" spans="1:8">
      <c r="A100" s="157" t="str">
        <f t="shared" si="1"/>
        <v>0③</v>
      </c>
      <c r="B100" s="156">
        <f>INDEX('②利用者名簿'!$A:$A,INT((ROW()-3)/5)+2)</f>
        <v>0</v>
      </c>
      <c r="C100" s="156">
        <f>INDEX('②利用者名簿'!$B:$B,INT((ROW()-3)/5)+2)</f>
        <v>0</v>
      </c>
      <c r="D100" s="156">
        <f>INDEX('②利用者名簿'!$C:$C,INT((ROW()-3)/5)+2)</f>
        <v>0</v>
      </c>
      <c r="E100" s="156">
        <f>INDEX('②利用者名簿'!$E:$E,INT((ROW()-3)/5)+2)</f>
        <v>0</v>
      </c>
      <c r="F100" s="156" t="s">
        <v>144</v>
      </c>
      <c r="G100" s="160">
        <f>SUMIF('③入力シート'!$U$4:$U$500,A100,'③入力シート'!$J$4:$J$500)</f>
        <v>0</v>
      </c>
      <c r="H100" s="156">
        <f>COUNTIF('③入力シート'!$U$4:$U$500,'集計表（市役所使用）'!$A100)</f>
        <v>0</v>
      </c>
    </row>
    <row r="101" spans="1:8">
      <c r="A101" s="157" t="str">
        <f t="shared" si="1"/>
        <v>0④</v>
      </c>
      <c r="B101" s="156">
        <f>INDEX('②利用者名簿'!$A:$A,INT((ROW()-3)/5)+2)</f>
        <v>0</v>
      </c>
      <c r="C101" s="156">
        <f>INDEX('②利用者名簿'!$B:$B,INT((ROW()-3)/5)+2)</f>
        <v>0</v>
      </c>
      <c r="D101" s="156">
        <f>INDEX('②利用者名簿'!$C:$C,INT((ROW()-3)/5)+2)</f>
        <v>0</v>
      </c>
      <c r="E101" s="156">
        <f>INDEX('②利用者名簿'!$E:$E,INT((ROW()-3)/5)+2)</f>
        <v>0</v>
      </c>
      <c r="F101" s="156" t="s">
        <v>34</v>
      </c>
      <c r="G101" s="160">
        <f>SUMIF('③入力シート'!$U$4:$U$500,A101,'③入力シート'!$J$4:$J$500)</f>
        <v>0</v>
      </c>
      <c r="H101" s="156">
        <f>COUNTIF('③入力シート'!$U$4:$U$500,'集計表（市役所使用）'!$A101)</f>
        <v>0</v>
      </c>
    </row>
    <row r="102" spans="1:8">
      <c r="A102" s="157" t="str">
        <f t="shared" si="1"/>
        <v>0⑤</v>
      </c>
      <c r="B102" s="156">
        <f>INDEX('②利用者名簿'!$A:$A,INT((ROW()-3)/5)+2)</f>
        <v>0</v>
      </c>
      <c r="C102" s="156">
        <f>INDEX('②利用者名簿'!$B:$B,INT((ROW()-3)/5)+2)</f>
        <v>0</v>
      </c>
      <c r="D102" s="156">
        <f>INDEX('②利用者名簿'!$C:$C,INT((ROW()-3)/5)+2)</f>
        <v>0</v>
      </c>
      <c r="E102" s="156">
        <f>INDEX('②利用者名簿'!$E:$E,INT((ROW()-3)/5)+2)</f>
        <v>0</v>
      </c>
      <c r="F102" s="156" t="s">
        <v>145</v>
      </c>
      <c r="G102" s="160">
        <f>SUMIF('③入力シート'!$U$4:$U$500,A102,'③入力シート'!$J$4:$J$500)</f>
        <v>0</v>
      </c>
      <c r="H102" s="156">
        <f>COUNTIF('③入力シート'!$U$4:$U$500,'集計表（市役所使用）'!$A102)</f>
        <v>0</v>
      </c>
    </row>
    <row r="103" spans="1:8">
      <c r="A103" s="157" t="str">
        <f t="shared" si="1"/>
        <v>0①</v>
      </c>
      <c r="B103" s="158">
        <f>INDEX('②利用者名簿'!$A:$A,INT((ROW()-3)/5)+2)</f>
        <v>0</v>
      </c>
      <c r="C103" s="158">
        <f>INDEX('②利用者名簿'!$B:$B,INT((ROW()-3)/5)+2)</f>
        <v>0</v>
      </c>
      <c r="D103" s="158">
        <f>INDEX('②利用者名簿'!$C:$C,INT((ROW()-3)/5)+2)</f>
        <v>0</v>
      </c>
      <c r="E103" s="158">
        <f>INDEX('②利用者名簿'!$E:$E,INT((ROW()-3)/5)+2)</f>
        <v>0</v>
      </c>
      <c r="F103" s="158" t="s">
        <v>143</v>
      </c>
      <c r="G103" s="159">
        <f>SUMIF('③入力シート'!$U$4:$U$500,A103,'③入力シート'!$J$4:$J$500)</f>
        <v>0</v>
      </c>
      <c r="H103" s="158">
        <f>COUNTIF('③入力シート'!$U$4:$U$500,'集計表（市役所使用）'!$A103)</f>
        <v>0</v>
      </c>
    </row>
    <row r="104" spans="1:8">
      <c r="A104" s="157" t="str">
        <f t="shared" si="1"/>
        <v>0②</v>
      </c>
      <c r="B104" s="158">
        <f>INDEX('②利用者名簿'!$A:$A,INT((ROW()-3)/5)+2)</f>
        <v>0</v>
      </c>
      <c r="C104" s="158">
        <f>INDEX('②利用者名簿'!$B:$B,INT((ROW()-3)/5)+2)</f>
        <v>0</v>
      </c>
      <c r="D104" s="158">
        <f>INDEX('②利用者名簿'!$C:$C,INT((ROW()-3)/5)+2)</f>
        <v>0</v>
      </c>
      <c r="E104" s="158">
        <f>INDEX('②利用者名簿'!$E:$E,INT((ROW()-3)/5)+2)</f>
        <v>0</v>
      </c>
      <c r="F104" s="158" t="s">
        <v>11</v>
      </c>
      <c r="G104" s="159">
        <f>SUMIF('③入力シート'!$U$4:$U$500,A104,'③入力シート'!$J$4:$J$500)</f>
        <v>0</v>
      </c>
      <c r="H104" s="158">
        <f>COUNTIF('③入力シート'!$U$4:$U$500,'集計表（市役所使用）'!$A104)</f>
        <v>0</v>
      </c>
    </row>
    <row r="105" spans="1:8">
      <c r="A105" s="157" t="str">
        <f t="shared" si="1"/>
        <v>0③</v>
      </c>
      <c r="B105" s="158">
        <f>INDEX('②利用者名簿'!$A:$A,INT((ROW()-3)/5)+2)</f>
        <v>0</v>
      </c>
      <c r="C105" s="158">
        <f>INDEX('②利用者名簿'!$B:$B,INT((ROW()-3)/5)+2)</f>
        <v>0</v>
      </c>
      <c r="D105" s="158">
        <f>INDEX('②利用者名簿'!$C:$C,INT((ROW()-3)/5)+2)</f>
        <v>0</v>
      </c>
      <c r="E105" s="158">
        <f>INDEX('②利用者名簿'!$E:$E,INT((ROW()-3)/5)+2)</f>
        <v>0</v>
      </c>
      <c r="F105" s="158" t="s">
        <v>144</v>
      </c>
      <c r="G105" s="159">
        <f>SUMIF('③入力シート'!$U$4:$U$500,A105,'③入力シート'!$J$4:$J$500)</f>
        <v>0</v>
      </c>
      <c r="H105" s="158">
        <f>COUNTIF('③入力シート'!$U$4:$U$500,'集計表（市役所使用）'!$A105)</f>
        <v>0</v>
      </c>
    </row>
    <row r="106" spans="1:8">
      <c r="A106" s="157" t="str">
        <f t="shared" si="1"/>
        <v>0④</v>
      </c>
      <c r="B106" s="158">
        <f>INDEX('②利用者名簿'!$A:$A,INT((ROW()-3)/5)+2)</f>
        <v>0</v>
      </c>
      <c r="C106" s="158">
        <f>INDEX('②利用者名簿'!$B:$B,INT((ROW()-3)/5)+2)</f>
        <v>0</v>
      </c>
      <c r="D106" s="158">
        <f>INDEX('②利用者名簿'!$C:$C,INT((ROW()-3)/5)+2)</f>
        <v>0</v>
      </c>
      <c r="E106" s="158">
        <f>INDEX('②利用者名簿'!$E:$E,INT((ROW()-3)/5)+2)</f>
        <v>0</v>
      </c>
      <c r="F106" s="158" t="s">
        <v>34</v>
      </c>
      <c r="G106" s="159">
        <f>SUMIF('③入力シート'!$U$4:$U$500,A106,'③入力シート'!$J$4:$J$500)</f>
        <v>0</v>
      </c>
      <c r="H106" s="158">
        <f>COUNTIF('③入力シート'!$U$4:$U$500,'集計表（市役所使用）'!$A106)</f>
        <v>0</v>
      </c>
    </row>
    <row r="107" spans="1:8">
      <c r="A107" s="157" t="str">
        <f t="shared" si="1"/>
        <v>0⑤</v>
      </c>
      <c r="B107" s="158">
        <f>INDEX('②利用者名簿'!$A:$A,INT((ROW()-3)/5)+2)</f>
        <v>0</v>
      </c>
      <c r="C107" s="158">
        <f>INDEX('②利用者名簿'!$B:$B,INT((ROW()-3)/5)+2)</f>
        <v>0</v>
      </c>
      <c r="D107" s="158">
        <f>INDEX('②利用者名簿'!$C:$C,INT((ROW()-3)/5)+2)</f>
        <v>0</v>
      </c>
      <c r="E107" s="158">
        <f>INDEX('②利用者名簿'!$E:$E,INT((ROW()-3)/5)+2)</f>
        <v>0</v>
      </c>
      <c r="F107" s="158" t="s">
        <v>145</v>
      </c>
      <c r="G107" s="159">
        <f>SUMIF('③入力シート'!$U$4:$U$500,A107,'③入力シート'!$J$4:$J$500)</f>
        <v>0</v>
      </c>
      <c r="H107" s="158">
        <f>COUNTIF('③入力シート'!$U$4:$U$500,'集計表（市役所使用）'!$A107)</f>
        <v>0</v>
      </c>
    </row>
    <row r="108" spans="1:8">
      <c r="A108" s="157" t="str">
        <f t="shared" si="1"/>
        <v>0①</v>
      </c>
      <c r="B108" s="156">
        <f>INDEX('②利用者名簿'!$A:$A,INT((ROW()-3)/5)+2)</f>
        <v>0</v>
      </c>
      <c r="C108" s="156">
        <f>INDEX('②利用者名簿'!$B:$B,INT((ROW()-3)/5)+2)</f>
        <v>0</v>
      </c>
      <c r="D108" s="156">
        <f>INDEX('②利用者名簿'!$C:$C,INT((ROW()-3)/5)+2)</f>
        <v>0</v>
      </c>
      <c r="E108" s="156">
        <f>INDEX('②利用者名簿'!$E:$E,INT((ROW()-3)/5)+2)</f>
        <v>0</v>
      </c>
      <c r="F108" s="156" t="s">
        <v>143</v>
      </c>
      <c r="G108" s="160">
        <f>SUMIF('③入力シート'!$U$4:$U$500,A108,'③入力シート'!$J$4:$J$500)</f>
        <v>0</v>
      </c>
      <c r="H108" s="156">
        <f>COUNTIF('③入力シート'!$U$4:$U$500,'集計表（市役所使用）'!$A108)</f>
        <v>0</v>
      </c>
    </row>
    <row r="109" spans="1:8">
      <c r="A109" s="157" t="str">
        <f t="shared" si="1"/>
        <v>0②</v>
      </c>
      <c r="B109" s="156">
        <f>INDEX('②利用者名簿'!$A:$A,INT((ROW()-3)/5)+2)</f>
        <v>0</v>
      </c>
      <c r="C109" s="156">
        <f>INDEX('②利用者名簿'!$B:$B,INT((ROW()-3)/5)+2)</f>
        <v>0</v>
      </c>
      <c r="D109" s="156">
        <f>INDEX('②利用者名簿'!$C:$C,INT((ROW()-3)/5)+2)</f>
        <v>0</v>
      </c>
      <c r="E109" s="156">
        <f>INDEX('②利用者名簿'!$E:$E,INT((ROW()-3)/5)+2)</f>
        <v>0</v>
      </c>
      <c r="F109" s="156" t="s">
        <v>11</v>
      </c>
      <c r="G109" s="160">
        <f>SUMIF('③入力シート'!$U$4:$U$500,A109,'③入力シート'!$J$4:$J$500)</f>
        <v>0</v>
      </c>
      <c r="H109" s="156">
        <f>COUNTIF('③入力シート'!$U$4:$U$500,'集計表（市役所使用）'!$A109)</f>
        <v>0</v>
      </c>
    </row>
    <row r="110" spans="1:8">
      <c r="A110" s="157" t="str">
        <f t="shared" si="1"/>
        <v>0③</v>
      </c>
      <c r="B110" s="156">
        <f>INDEX('②利用者名簿'!$A:$A,INT((ROW()-3)/5)+2)</f>
        <v>0</v>
      </c>
      <c r="C110" s="156">
        <f>INDEX('②利用者名簿'!$B:$B,INT((ROW()-3)/5)+2)</f>
        <v>0</v>
      </c>
      <c r="D110" s="156">
        <f>INDEX('②利用者名簿'!$C:$C,INT((ROW()-3)/5)+2)</f>
        <v>0</v>
      </c>
      <c r="E110" s="156">
        <f>INDEX('②利用者名簿'!$E:$E,INT((ROW()-3)/5)+2)</f>
        <v>0</v>
      </c>
      <c r="F110" s="156" t="s">
        <v>144</v>
      </c>
      <c r="G110" s="160">
        <f>SUMIF('③入力シート'!$U$4:$U$500,A110,'③入力シート'!$J$4:$J$500)</f>
        <v>0</v>
      </c>
      <c r="H110" s="156">
        <f>COUNTIF('③入力シート'!$U$4:$U$500,'集計表（市役所使用）'!$A110)</f>
        <v>0</v>
      </c>
    </row>
    <row r="111" spans="1:8">
      <c r="A111" s="157" t="str">
        <f t="shared" si="1"/>
        <v>0④</v>
      </c>
      <c r="B111" s="156">
        <f>INDEX('②利用者名簿'!$A:$A,INT((ROW()-3)/5)+2)</f>
        <v>0</v>
      </c>
      <c r="C111" s="156">
        <f>INDEX('②利用者名簿'!$B:$B,INT((ROW()-3)/5)+2)</f>
        <v>0</v>
      </c>
      <c r="D111" s="156">
        <f>INDEX('②利用者名簿'!$C:$C,INT((ROW()-3)/5)+2)</f>
        <v>0</v>
      </c>
      <c r="E111" s="156">
        <f>INDEX('②利用者名簿'!$E:$E,INT((ROW()-3)/5)+2)</f>
        <v>0</v>
      </c>
      <c r="F111" s="156" t="s">
        <v>34</v>
      </c>
      <c r="G111" s="160">
        <f>SUMIF('③入力シート'!$U$4:$U$500,A111,'③入力シート'!$J$4:$J$500)</f>
        <v>0</v>
      </c>
      <c r="H111" s="156">
        <f>COUNTIF('③入力シート'!$U$4:$U$500,'集計表（市役所使用）'!$A111)</f>
        <v>0</v>
      </c>
    </row>
    <row r="112" spans="1:8">
      <c r="A112" s="157" t="str">
        <f t="shared" si="1"/>
        <v>0⑤</v>
      </c>
      <c r="B112" s="156">
        <f>INDEX('②利用者名簿'!$A:$A,INT((ROW()-3)/5)+2)</f>
        <v>0</v>
      </c>
      <c r="C112" s="156">
        <f>INDEX('②利用者名簿'!$B:$B,INT((ROW()-3)/5)+2)</f>
        <v>0</v>
      </c>
      <c r="D112" s="156">
        <f>INDEX('②利用者名簿'!$C:$C,INT((ROW()-3)/5)+2)</f>
        <v>0</v>
      </c>
      <c r="E112" s="156">
        <f>INDEX('②利用者名簿'!$E:$E,INT((ROW()-3)/5)+2)</f>
        <v>0</v>
      </c>
      <c r="F112" s="156" t="s">
        <v>145</v>
      </c>
      <c r="G112" s="160">
        <f>SUMIF('③入力シート'!$U$4:$U$500,A112,'③入力シート'!$J$4:$J$500)</f>
        <v>0</v>
      </c>
      <c r="H112" s="156">
        <f>COUNTIF('③入力シート'!$U$4:$U$500,'集計表（市役所使用）'!$A112)</f>
        <v>0</v>
      </c>
    </row>
    <row r="113" spans="1:8">
      <c r="A113" s="157" t="str">
        <f t="shared" si="1"/>
        <v>0①</v>
      </c>
      <c r="B113" s="158">
        <f>INDEX('②利用者名簿'!$A:$A,INT((ROW()-3)/5)+2)</f>
        <v>0</v>
      </c>
      <c r="C113" s="158">
        <f>INDEX('②利用者名簿'!$B:$B,INT((ROW()-3)/5)+2)</f>
        <v>0</v>
      </c>
      <c r="D113" s="158">
        <f>INDEX('②利用者名簿'!$C:$C,INT((ROW()-3)/5)+2)</f>
        <v>0</v>
      </c>
      <c r="E113" s="158">
        <f>INDEX('②利用者名簿'!$E:$E,INT((ROW()-3)/5)+2)</f>
        <v>0</v>
      </c>
      <c r="F113" s="158" t="s">
        <v>143</v>
      </c>
      <c r="G113" s="159">
        <f>SUMIF('③入力シート'!$U$4:$U$500,A113,'③入力シート'!$J$4:$J$500)</f>
        <v>0</v>
      </c>
      <c r="H113" s="158">
        <f>COUNTIF('③入力シート'!$U$4:$U$500,'集計表（市役所使用）'!$A113)</f>
        <v>0</v>
      </c>
    </row>
    <row r="114" spans="1:8">
      <c r="A114" s="157" t="str">
        <f t="shared" si="1"/>
        <v>0②</v>
      </c>
      <c r="B114" s="158">
        <f>INDEX('②利用者名簿'!$A:$A,INT((ROW()-3)/5)+2)</f>
        <v>0</v>
      </c>
      <c r="C114" s="158">
        <f>INDEX('②利用者名簿'!$B:$B,INT((ROW()-3)/5)+2)</f>
        <v>0</v>
      </c>
      <c r="D114" s="158">
        <f>INDEX('②利用者名簿'!$C:$C,INT((ROW()-3)/5)+2)</f>
        <v>0</v>
      </c>
      <c r="E114" s="158">
        <f>INDEX('②利用者名簿'!$E:$E,INT((ROW()-3)/5)+2)</f>
        <v>0</v>
      </c>
      <c r="F114" s="158" t="s">
        <v>11</v>
      </c>
      <c r="G114" s="159">
        <f>SUMIF('③入力シート'!$U$4:$U$500,A114,'③入力シート'!$J$4:$J$500)</f>
        <v>0</v>
      </c>
      <c r="H114" s="158">
        <f>COUNTIF('③入力シート'!$U$4:$U$500,'集計表（市役所使用）'!$A114)</f>
        <v>0</v>
      </c>
    </row>
    <row r="115" spans="1:8">
      <c r="A115" s="157" t="str">
        <f t="shared" si="1"/>
        <v>0③</v>
      </c>
      <c r="B115" s="158">
        <f>INDEX('②利用者名簿'!$A:$A,INT((ROW()-3)/5)+2)</f>
        <v>0</v>
      </c>
      <c r="C115" s="158">
        <f>INDEX('②利用者名簿'!$B:$B,INT((ROW()-3)/5)+2)</f>
        <v>0</v>
      </c>
      <c r="D115" s="158">
        <f>INDEX('②利用者名簿'!$C:$C,INT((ROW()-3)/5)+2)</f>
        <v>0</v>
      </c>
      <c r="E115" s="158">
        <f>INDEX('②利用者名簿'!$E:$E,INT((ROW()-3)/5)+2)</f>
        <v>0</v>
      </c>
      <c r="F115" s="158" t="s">
        <v>144</v>
      </c>
      <c r="G115" s="159">
        <f>SUMIF('③入力シート'!$U$4:$U$500,A115,'③入力シート'!$J$4:$J$500)</f>
        <v>0</v>
      </c>
      <c r="H115" s="158">
        <f>COUNTIF('③入力シート'!$U$4:$U$500,'集計表（市役所使用）'!$A115)</f>
        <v>0</v>
      </c>
    </row>
    <row r="116" spans="1:8">
      <c r="A116" s="157" t="str">
        <f t="shared" si="1"/>
        <v>0④</v>
      </c>
      <c r="B116" s="158">
        <f>INDEX('②利用者名簿'!$A:$A,INT((ROW()-3)/5)+2)</f>
        <v>0</v>
      </c>
      <c r="C116" s="158">
        <f>INDEX('②利用者名簿'!$B:$B,INT((ROW()-3)/5)+2)</f>
        <v>0</v>
      </c>
      <c r="D116" s="158">
        <f>INDEX('②利用者名簿'!$C:$C,INT((ROW()-3)/5)+2)</f>
        <v>0</v>
      </c>
      <c r="E116" s="158">
        <f>INDEX('②利用者名簿'!$E:$E,INT((ROW()-3)/5)+2)</f>
        <v>0</v>
      </c>
      <c r="F116" s="158" t="s">
        <v>34</v>
      </c>
      <c r="G116" s="159">
        <f>SUMIF('③入力シート'!$U$4:$U$500,A116,'③入力シート'!$J$4:$J$500)</f>
        <v>0</v>
      </c>
      <c r="H116" s="158">
        <f>COUNTIF('③入力シート'!$U$4:$U$500,'集計表（市役所使用）'!$A116)</f>
        <v>0</v>
      </c>
    </row>
    <row r="117" spans="1:8">
      <c r="A117" s="157" t="str">
        <f t="shared" si="1"/>
        <v>0⑤</v>
      </c>
      <c r="B117" s="158">
        <f>INDEX('②利用者名簿'!$A:$A,INT((ROW()-3)/5)+2)</f>
        <v>0</v>
      </c>
      <c r="C117" s="158">
        <f>INDEX('②利用者名簿'!$B:$B,INT((ROW()-3)/5)+2)</f>
        <v>0</v>
      </c>
      <c r="D117" s="158">
        <f>INDEX('②利用者名簿'!$C:$C,INT((ROW()-3)/5)+2)</f>
        <v>0</v>
      </c>
      <c r="E117" s="158">
        <f>INDEX('②利用者名簿'!$E:$E,INT((ROW()-3)/5)+2)</f>
        <v>0</v>
      </c>
      <c r="F117" s="158" t="s">
        <v>145</v>
      </c>
      <c r="G117" s="159">
        <f>SUMIF('③入力シート'!$U$4:$U$500,A117,'③入力シート'!$J$4:$J$500)</f>
        <v>0</v>
      </c>
      <c r="H117" s="158">
        <f>COUNTIF('③入力シート'!$U$4:$U$500,'集計表（市役所使用）'!$A117)</f>
        <v>0</v>
      </c>
    </row>
    <row r="118" spans="1:8">
      <c r="A118" s="157" t="str">
        <f t="shared" si="1"/>
        <v>0①</v>
      </c>
      <c r="B118" s="156">
        <f>INDEX('②利用者名簿'!$A:$A,INT((ROW()-3)/5)+2)</f>
        <v>0</v>
      </c>
      <c r="C118" s="156">
        <f>INDEX('②利用者名簿'!$B:$B,INT((ROW()-3)/5)+2)</f>
        <v>0</v>
      </c>
      <c r="D118" s="156">
        <f>INDEX('②利用者名簿'!$C:$C,INT((ROW()-3)/5)+2)</f>
        <v>0</v>
      </c>
      <c r="E118" s="156">
        <f>INDEX('②利用者名簿'!$E:$E,INT((ROW()-3)/5)+2)</f>
        <v>0</v>
      </c>
      <c r="F118" s="156" t="s">
        <v>143</v>
      </c>
      <c r="G118" s="160">
        <f>SUMIF('③入力シート'!$U$4:$U$500,A118,'③入力シート'!$J$4:$J$500)</f>
        <v>0</v>
      </c>
      <c r="H118" s="156">
        <f>COUNTIF('③入力シート'!$U$4:$U$500,'集計表（市役所使用）'!$A118)</f>
        <v>0</v>
      </c>
    </row>
    <row r="119" spans="1:8">
      <c r="A119" s="157" t="str">
        <f t="shared" si="1"/>
        <v>0②</v>
      </c>
      <c r="B119" s="156">
        <f>INDEX('②利用者名簿'!$A:$A,INT((ROW()-3)/5)+2)</f>
        <v>0</v>
      </c>
      <c r="C119" s="156">
        <f>INDEX('②利用者名簿'!$B:$B,INT((ROW()-3)/5)+2)</f>
        <v>0</v>
      </c>
      <c r="D119" s="156">
        <f>INDEX('②利用者名簿'!$C:$C,INT((ROW()-3)/5)+2)</f>
        <v>0</v>
      </c>
      <c r="E119" s="156">
        <f>INDEX('②利用者名簿'!$E:$E,INT((ROW()-3)/5)+2)</f>
        <v>0</v>
      </c>
      <c r="F119" s="156" t="s">
        <v>11</v>
      </c>
      <c r="G119" s="160">
        <f>SUMIF('③入力シート'!$U$4:$U$500,A119,'③入力シート'!$J$4:$J$500)</f>
        <v>0</v>
      </c>
      <c r="H119" s="156">
        <f>COUNTIF('③入力シート'!$U$4:$U$500,'集計表（市役所使用）'!$A119)</f>
        <v>0</v>
      </c>
    </row>
    <row r="120" spans="1:8">
      <c r="A120" s="157" t="str">
        <f t="shared" si="1"/>
        <v>0③</v>
      </c>
      <c r="B120" s="156">
        <f>INDEX('②利用者名簿'!$A:$A,INT((ROW()-3)/5)+2)</f>
        <v>0</v>
      </c>
      <c r="C120" s="156">
        <f>INDEX('②利用者名簿'!$B:$B,INT((ROW()-3)/5)+2)</f>
        <v>0</v>
      </c>
      <c r="D120" s="156">
        <f>INDEX('②利用者名簿'!$C:$C,INT((ROW()-3)/5)+2)</f>
        <v>0</v>
      </c>
      <c r="E120" s="156">
        <f>INDEX('②利用者名簿'!$E:$E,INT((ROW()-3)/5)+2)</f>
        <v>0</v>
      </c>
      <c r="F120" s="156" t="s">
        <v>144</v>
      </c>
      <c r="G120" s="160">
        <f>SUMIF('③入力シート'!$U$4:$U$500,A120,'③入力シート'!$J$4:$J$500)</f>
        <v>0</v>
      </c>
      <c r="H120" s="156">
        <f>COUNTIF('③入力シート'!$U$4:$U$500,'集計表（市役所使用）'!$A120)</f>
        <v>0</v>
      </c>
    </row>
    <row r="121" spans="1:8">
      <c r="A121" s="157" t="str">
        <f t="shared" si="1"/>
        <v>0④</v>
      </c>
      <c r="B121" s="156">
        <f>INDEX('②利用者名簿'!$A:$A,INT((ROW()-3)/5)+2)</f>
        <v>0</v>
      </c>
      <c r="C121" s="156">
        <f>INDEX('②利用者名簿'!$B:$B,INT((ROW()-3)/5)+2)</f>
        <v>0</v>
      </c>
      <c r="D121" s="156">
        <f>INDEX('②利用者名簿'!$C:$C,INT((ROW()-3)/5)+2)</f>
        <v>0</v>
      </c>
      <c r="E121" s="156">
        <f>INDEX('②利用者名簿'!$E:$E,INT((ROW()-3)/5)+2)</f>
        <v>0</v>
      </c>
      <c r="F121" s="156" t="s">
        <v>34</v>
      </c>
      <c r="G121" s="160">
        <f>SUMIF('③入力シート'!$U$4:$U$500,A121,'③入力シート'!$J$4:$J$500)</f>
        <v>0</v>
      </c>
      <c r="H121" s="156">
        <f>COUNTIF('③入力シート'!$U$4:$U$500,'集計表（市役所使用）'!$A121)</f>
        <v>0</v>
      </c>
    </row>
    <row r="122" spans="1:8">
      <c r="A122" s="157" t="str">
        <f t="shared" si="1"/>
        <v>0⑤</v>
      </c>
      <c r="B122" s="156">
        <f>INDEX('②利用者名簿'!$A:$A,INT((ROW()-3)/5)+2)</f>
        <v>0</v>
      </c>
      <c r="C122" s="156">
        <f>INDEX('②利用者名簿'!$B:$B,INT((ROW()-3)/5)+2)</f>
        <v>0</v>
      </c>
      <c r="D122" s="156">
        <f>INDEX('②利用者名簿'!$C:$C,INT((ROW()-3)/5)+2)</f>
        <v>0</v>
      </c>
      <c r="E122" s="156">
        <f>INDEX('②利用者名簿'!$E:$E,INT((ROW()-3)/5)+2)</f>
        <v>0</v>
      </c>
      <c r="F122" s="156" t="s">
        <v>145</v>
      </c>
      <c r="G122" s="160">
        <f>SUMIF('③入力シート'!$U$4:$U$500,A122,'③入力シート'!$J$4:$J$500)</f>
        <v>0</v>
      </c>
      <c r="H122" s="156">
        <f>COUNTIF('③入力シート'!$U$4:$U$500,'集計表（市役所使用）'!$A122)</f>
        <v>0</v>
      </c>
    </row>
    <row r="123" spans="1:8">
      <c r="A123" s="157" t="str">
        <f t="shared" si="1"/>
        <v>0①</v>
      </c>
      <c r="B123" s="158">
        <f>INDEX('②利用者名簿'!$A:$A,INT((ROW()-3)/5)+2)</f>
        <v>0</v>
      </c>
      <c r="C123" s="158">
        <f>INDEX('②利用者名簿'!$B:$B,INT((ROW()-3)/5)+2)</f>
        <v>0</v>
      </c>
      <c r="D123" s="158">
        <f>INDEX('②利用者名簿'!$C:$C,INT((ROW()-3)/5)+2)</f>
        <v>0</v>
      </c>
      <c r="E123" s="158">
        <f>INDEX('②利用者名簿'!$E:$E,INT((ROW()-3)/5)+2)</f>
        <v>0</v>
      </c>
      <c r="F123" s="158" t="s">
        <v>143</v>
      </c>
      <c r="G123" s="159">
        <f>SUMIF('③入力シート'!$U$4:$U$500,A123,'③入力シート'!$J$4:$J$500)</f>
        <v>0</v>
      </c>
      <c r="H123" s="158">
        <f>COUNTIF('③入力シート'!$U$4:$U$500,'集計表（市役所使用）'!$A123)</f>
        <v>0</v>
      </c>
    </row>
    <row r="124" spans="1:8">
      <c r="A124" s="157" t="str">
        <f t="shared" si="1"/>
        <v>0②</v>
      </c>
      <c r="B124" s="158">
        <f>INDEX('②利用者名簿'!$A:$A,INT((ROW()-3)/5)+2)</f>
        <v>0</v>
      </c>
      <c r="C124" s="158">
        <f>INDEX('②利用者名簿'!$B:$B,INT((ROW()-3)/5)+2)</f>
        <v>0</v>
      </c>
      <c r="D124" s="158">
        <f>INDEX('②利用者名簿'!$C:$C,INT((ROW()-3)/5)+2)</f>
        <v>0</v>
      </c>
      <c r="E124" s="158">
        <f>INDEX('②利用者名簿'!$E:$E,INT((ROW()-3)/5)+2)</f>
        <v>0</v>
      </c>
      <c r="F124" s="158" t="s">
        <v>11</v>
      </c>
      <c r="G124" s="159">
        <f>SUMIF('③入力シート'!$U$4:$U$500,A124,'③入力シート'!$J$4:$J$500)</f>
        <v>0</v>
      </c>
      <c r="H124" s="158">
        <f>COUNTIF('③入力シート'!$U$4:$U$500,'集計表（市役所使用）'!$A124)</f>
        <v>0</v>
      </c>
    </row>
    <row r="125" spans="1:8">
      <c r="A125" s="157" t="str">
        <f t="shared" si="1"/>
        <v>0③</v>
      </c>
      <c r="B125" s="158">
        <f>INDEX('②利用者名簿'!$A:$A,INT((ROW()-3)/5)+2)</f>
        <v>0</v>
      </c>
      <c r="C125" s="158">
        <f>INDEX('②利用者名簿'!$B:$B,INT((ROW()-3)/5)+2)</f>
        <v>0</v>
      </c>
      <c r="D125" s="158">
        <f>INDEX('②利用者名簿'!$C:$C,INT((ROW()-3)/5)+2)</f>
        <v>0</v>
      </c>
      <c r="E125" s="158">
        <f>INDEX('②利用者名簿'!$E:$E,INT((ROW()-3)/5)+2)</f>
        <v>0</v>
      </c>
      <c r="F125" s="158" t="s">
        <v>144</v>
      </c>
      <c r="G125" s="159">
        <f>SUMIF('③入力シート'!$U$4:$U$500,A125,'③入力シート'!$J$4:$J$500)</f>
        <v>0</v>
      </c>
      <c r="H125" s="158">
        <f>COUNTIF('③入力シート'!$U$4:$U$500,'集計表（市役所使用）'!$A125)</f>
        <v>0</v>
      </c>
    </row>
    <row r="126" spans="1:8">
      <c r="A126" s="157" t="str">
        <f t="shared" si="1"/>
        <v>0④</v>
      </c>
      <c r="B126" s="158">
        <f>INDEX('②利用者名簿'!$A:$A,INT((ROW()-3)/5)+2)</f>
        <v>0</v>
      </c>
      <c r="C126" s="158">
        <f>INDEX('②利用者名簿'!$B:$B,INT((ROW()-3)/5)+2)</f>
        <v>0</v>
      </c>
      <c r="D126" s="158">
        <f>INDEX('②利用者名簿'!$C:$C,INT((ROW()-3)/5)+2)</f>
        <v>0</v>
      </c>
      <c r="E126" s="158">
        <f>INDEX('②利用者名簿'!$E:$E,INT((ROW()-3)/5)+2)</f>
        <v>0</v>
      </c>
      <c r="F126" s="158" t="s">
        <v>34</v>
      </c>
      <c r="G126" s="159">
        <f>SUMIF('③入力シート'!$U$4:$U$500,A126,'③入力シート'!$J$4:$J$500)</f>
        <v>0</v>
      </c>
      <c r="H126" s="158">
        <f>COUNTIF('③入力シート'!$U$4:$U$500,'集計表（市役所使用）'!$A126)</f>
        <v>0</v>
      </c>
    </row>
    <row r="127" spans="1:8">
      <c r="A127" s="157" t="str">
        <f t="shared" si="1"/>
        <v>0⑤</v>
      </c>
      <c r="B127" s="158">
        <f>INDEX('②利用者名簿'!$A:$A,INT((ROW()-3)/5)+2)</f>
        <v>0</v>
      </c>
      <c r="C127" s="158">
        <f>INDEX('②利用者名簿'!$B:$B,INT((ROW()-3)/5)+2)</f>
        <v>0</v>
      </c>
      <c r="D127" s="158">
        <f>INDEX('②利用者名簿'!$C:$C,INT((ROW()-3)/5)+2)</f>
        <v>0</v>
      </c>
      <c r="E127" s="158">
        <f>INDEX('②利用者名簿'!$E:$E,INT((ROW()-3)/5)+2)</f>
        <v>0</v>
      </c>
      <c r="F127" s="158" t="s">
        <v>145</v>
      </c>
      <c r="G127" s="159">
        <f>SUMIF('③入力シート'!$U$4:$U$500,A127,'③入力シート'!$J$4:$J$500)</f>
        <v>0</v>
      </c>
      <c r="H127" s="158">
        <f>COUNTIF('③入力シート'!$U$4:$U$500,'集計表（市役所使用）'!$A127)</f>
        <v>0</v>
      </c>
    </row>
    <row r="128" spans="1:8">
      <c r="A128" s="157" t="str">
        <f t="shared" si="1"/>
        <v>0①</v>
      </c>
      <c r="B128" s="156">
        <f>INDEX('②利用者名簿'!$A:$A,INT((ROW()-3)/5)+2)</f>
        <v>0</v>
      </c>
      <c r="C128" s="156">
        <f>INDEX('②利用者名簿'!$B:$B,INT((ROW()-3)/5)+2)</f>
        <v>0</v>
      </c>
      <c r="D128" s="156">
        <f>INDEX('②利用者名簿'!$C:$C,INT((ROW()-3)/5)+2)</f>
        <v>0</v>
      </c>
      <c r="E128" s="156">
        <f>INDEX('②利用者名簿'!$E:$E,INT((ROW()-3)/5)+2)</f>
        <v>0</v>
      </c>
      <c r="F128" s="156" t="s">
        <v>143</v>
      </c>
      <c r="G128" s="160">
        <f>SUMIF('③入力シート'!$U$4:$U$500,A128,'③入力シート'!$J$4:$J$500)</f>
        <v>0</v>
      </c>
      <c r="H128" s="156">
        <f>COUNTIF('③入力シート'!$U$4:$U$500,'集計表（市役所使用）'!$A128)</f>
        <v>0</v>
      </c>
    </row>
    <row r="129" spans="1:8">
      <c r="A129" s="157" t="str">
        <f t="shared" si="1"/>
        <v>0②</v>
      </c>
      <c r="B129" s="156">
        <f>INDEX('②利用者名簿'!$A:$A,INT((ROW()-3)/5)+2)</f>
        <v>0</v>
      </c>
      <c r="C129" s="156">
        <f>INDEX('②利用者名簿'!$B:$B,INT((ROW()-3)/5)+2)</f>
        <v>0</v>
      </c>
      <c r="D129" s="156">
        <f>INDEX('②利用者名簿'!$C:$C,INT((ROW()-3)/5)+2)</f>
        <v>0</v>
      </c>
      <c r="E129" s="156">
        <f>INDEX('②利用者名簿'!$E:$E,INT((ROW()-3)/5)+2)</f>
        <v>0</v>
      </c>
      <c r="F129" s="156" t="s">
        <v>11</v>
      </c>
      <c r="G129" s="160">
        <f>SUMIF('③入力シート'!$U$4:$U$500,A129,'③入力シート'!$J$4:$J$500)</f>
        <v>0</v>
      </c>
      <c r="H129" s="156">
        <f>COUNTIF('③入力シート'!$U$4:$U$500,'集計表（市役所使用）'!$A129)</f>
        <v>0</v>
      </c>
    </row>
    <row r="130" spans="1:8">
      <c r="A130" s="157" t="str">
        <f t="shared" si="1"/>
        <v>0③</v>
      </c>
      <c r="B130" s="156">
        <f>INDEX('②利用者名簿'!$A:$A,INT((ROW()-3)/5)+2)</f>
        <v>0</v>
      </c>
      <c r="C130" s="156">
        <f>INDEX('②利用者名簿'!$B:$B,INT((ROW()-3)/5)+2)</f>
        <v>0</v>
      </c>
      <c r="D130" s="156">
        <f>INDEX('②利用者名簿'!$C:$C,INT((ROW()-3)/5)+2)</f>
        <v>0</v>
      </c>
      <c r="E130" s="156">
        <f>INDEX('②利用者名簿'!$E:$E,INT((ROW()-3)/5)+2)</f>
        <v>0</v>
      </c>
      <c r="F130" s="156" t="s">
        <v>144</v>
      </c>
      <c r="G130" s="160">
        <f>SUMIF('③入力シート'!$U$4:$U$500,A130,'③入力シート'!$J$4:$J$500)</f>
        <v>0</v>
      </c>
      <c r="H130" s="156">
        <f>COUNTIF('③入力シート'!$U$4:$U$500,'集計表（市役所使用）'!$A130)</f>
        <v>0</v>
      </c>
    </row>
    <row r="131" spans="1:8">
      <c r="A131" s="157" t="str">
        <f t="shared" ref="A131:A194" si="2">CONCATENATE(B131,F131)</f>
        <v>0④</v>
      </c>
      <c r="B131" s="156">
        <f>INDEX('②利用者名簿'!$A:$A,INT((ROW()-3)/5)+2)</f>
        <v>0</v>
      </c>
      <c r="C131" s="156">
        <f>INDEX('②利用者名簿'!$B:$B,INT((ROW()-3)/5)+2)</f>
        <v>0</v>
      </c>
      <c r="D131" s="156">
        <f>INDEX('②利用者名簿'!$C:$C,INT((ROW()-3)/5)+2)</f>
        <v>0</v>
      </c>
      <c r="E131" s="156">
        <f>INDEX('②利用者名簿'!$E:$E,INT((ROW()-3)/5)+2)</f>
        <v>0</v>
      </c>
      <c r="F131" s="156" t="s">
        <v>34</v>
      </c>
      <c r="G131" s="160">
        <f>SUMIF('③入力シート'!$U$4:$U$500,A131,'③入力シート'!$J$4:$J$500)</f>
        <v>0</v>
      </c>
      <c r="H131" s="156">
        <f>COUNTIF('③入力シート'!$U$4:$U$500,'集計表（市役所使用）'!$A131)</f>
        <v>0</v>
      </c>
    </row>
    <row r="132" spans="1:8">
      <c r="A132" s="157" t="str">
        <f t="shared" si="2"/>
        <v>0⑤</v>
      </c>
      <c r="B132" s="156">
        <f>INDEX('②利用者名簿'!$A:$A,INT((ROW()-3)/5)+2)</f>
        <v>0</v>
      </c>
      <c r="C132" s="156">
        <f>INDEX('②利用者名簿'!$B:$B,INT((ROW()-3)/5)+2)</f>
        <v>0</v>
      </c>
      <c r="D132" s="156">
        <f>INDEX('②利用者名簿'!$C:$C,INT((ROW()-3)/5)+2)</f>
        <v>0</v>
      </c>
      <c r="E132" s="156">
        <f>INDEX('②利用者名簿'!$E:$E,INT((ROW()-3)/5)+2)</f>
        <v>0</v>
      </c>
      <c r="F132" s="156" t="s">
        <v>145</v>
      </c>
      <c r="G132" s="160">
        <f>SUMIF('③入力シート'!$U$4:$U$500,A132,'③入力シート'!$J$4:$J$500)</f>
        <v>0</v>
      </c>
      <c r="H132" s="156">
        <f>COUNTIF('③入力シート'!$U$4:$U$500,'集計表（市役所使用）'!$A132)</f>
        <v>0</v>
      </c>
    </row>
    <row r="133" spans="1:8">
      <c r="A133" s="157" t="str">
        <f t="shared" si="2"/>
        <v>0①</v>
      </c>
      <c r="B133" s="158">
        <f>INDEX('②利用者名簿'!$A:$A,INT((ROW()-3)/5)+2)</f>
        <v>0</v>
      </c>
      <c r="C133" s="158">
        <f>INDEX('②利用者名簿'!$B:$B,INT((ROW()-3)/5)+2)</f>
        <v>0</v>
      </c>
      <c r="D133" s="158">
        <f>INDEX('②利用者名簿'!$C:$C,INT((ROW()-3)/5)+2)</f>
        <v>0</v>
      </c>
      <c r="E133" s="158">
        <f>INDEX('②利用者名簿'!$E:$E,INT((ROW()-3)/5)+2)</f>
        <v>0</v>
      </c>
      <c r="F133" s="158" t="s">
        <v>143</v>
      </c>
      <c r="G133" s="159">
        <f>SUMIF('③入力シート'!$U$4:$U$500,A133,'③入力シート'!$J$4:$J$500)</f>
        <v>0</v>
      </c>
      <c r="H133" s="158">
        <f>COUNTIF('③入力シート'!$U$4:$U$500,'集計表（市役所使用）'!$A133)</f>
        <v>0</v>
      </c>
    </row>
    <row r="134" spans="1:8">
      <c r="A134" s="157" t="str">
        <f t="shared" si="2"/>
        <v>0②</v>
      </c>
      <c r="B134" s="158">
        <f>INDEX('②利用者名簿'!$A:$A,INT((ROW()-3)/5)+2)</f>
        <v>0</v>
      </c>
      <c r="C134" s="158">
        <f>INDEX('②利用者名簿'!$B:$B,INT((ROW()-3)/5)+2)</f>
        <v>0</v>
      </c>
      <c r="D134" s="158">
        <f>INDEX('②利用者名簿'!$C:$C,INT((ROW()-3)/5)+2)</f>
        <v>0</v>
      </c>
      <c r="E134" s="158">
        <f>INDEX('②利用者名簿'!$E:$E,INT((ROW()-3)/5)+2)</f>
        <v>0</v>
      </c>
      <c r="F134" s="158" t="s">
        <v>11</v>
      </c>
      <c r="G134" s="159">
        <f>SUMIF('③入力シート'!$U$4:$U$500,A134,'③入力シート'!$J$4:$J$500)</f>
        <v>0</v>
      </c>
      <c r="H134" s="158">
        <f>COUNTIF('③入力シート'!$U$4:$U$500,'集計表（市役所使用）'!$A134)</f>
        <v>0</v>
      </c>
    </row>
    <row r="135" spans="1:8">
      <c r="A135" s="157" t="str">
        <f t="shared" si="2"/>
        <v>0③</v>
      </c>
      <c r="B135" s="158">
        <f>INDEX('②利用者名簿'!$A:$A,INT((ROW()-3)/5)+2)</f>
        <v>0</v>
      </c>
      <c r="C135" s="158">
        <f>INDEX('②利用者名簿'!$B:$B,INT((ROW()-3)/5)+2)</f>
        <v>0</v>
      </c>
      <c r="D135" s="158">
        <f>INDEX('②利用者名簿'!$C:$C,INT((ROW()-3)/5)+2)</f>
        <v>0</v>
      </c>
      <c r="E135" s="158">
        <f>INDEX('②利用者名簿'!$E:$E,INT((ROW()-3)/5)+2)</f>
        <v>0</v>
      </c>
      <c r="F135" s="158" t="s">
        <v>144</v>
      </c>
      <c r="G135" s="159">
        <f>SUMIF('③入力シート'!$U$4:$U$500,A135,'③入力シート'!$J$4:$J$500)</f>
        <v>0</v>
      </c>
      <c r="H135" s="158">
        <f>COUNTIF('③入力シート'!$U$4:$U$500,'集計表（市役所使用）'!$A135)</f>
        <v>0</v>
      </c>
    </row>
    <row r="136" spans="1:8">
      <c r="A136" s="157" t="str">
        <f t="shared" si="2"/>
        <v>0④</v>
      </c>
      <c r="B136" s="158">
        <f>INDEX('②利用者名簿'!$A:$A,INT((ROW()-3)/5)+2)</f>
        <v>0</v>
      </c>
      <c r="C136" s="158">
        <f>INDEX('②利用者名簿'!$B:$B,INT((ROW()-3)/5)+2)</f>
        <v>0</v>
      </c>
      <c r="D136" s="158">
        <f>INDEX('②利用者名簿'!$C:$C,INT((ROW()-3)/5)+2)</f>
        <v>0</v>
      </c>
      <c r="E136" s="158">
        <f>INDEX('②利用者名簿'!$E:$E,INT((ROW()-3)/5)+2)</f>
        <v>0</v>
      </c>
      <c r="F136" s="158" t="s">
        <v>34</v>
      </c>
      <c r="G136" s="159">
        <f>SUMIF('③入力シート'!$U$4:$U$500,A136,'③入力シート'!$J$4:$J$500)</f>
        <v>0</v>
      </c>
      <c r="H136" s="158">
        <f>COUNTIF('③入力シート'!$U$4:$U$500,'集計表（市役所使用）'!$A136)</f>
        <v>0</v>
      </c>
    </row>
    <row r="137" spans="1:8">
      <c r="A137" s="157" t="str">
        <f t="shared" si="2"/>
        <v>0⑤</v>
      </c>
      <c r="B137" s="158">
        <f>INDEX('②利用者名簿'!$A:$A,INT((ROW()-3)/5)+2)</f>
        <v>0</v>
      </c>
      <c r="C137" s="158">
        <f>INDEX('②利用者名簿'!$B:$B,INT((ROW()-3)/5)+2)</f>
        <v>0</v>
      </c>
      <c r="D137" s="158">
        <f>INDEX('②利用者名簿'!$C:$C,INT((ROW()-3)/5)+2)</f>
        <v>0</v>
      </c>
      <c r="E137" s="158">
        <f>INDEX('②利用者名簿'!$E:$E,INT((ROW()-3)/5)+2)</f>
        <v>0</v>
      </c>
      <c r="F137" s="158" t="s">
        <v>145</v>
      </c>
      <c r="G137" s="159">
        <f>SUMIF('③入力シート'!$U$4:$U$500,A137,'③入力シート'!$J$4:$J$500)</f>
        <v>0</v>
      </c>
      <c r="H137" s="158">
        <f>COUNTIF('③入力シート'!$U$4:$U$500,'集計表（市役所使用）'!$A137)</f>
        <v>0</v>
      </c>
    </row>
    <row r="138" spans="1:8">
      <c r="A138" s="157" t="str">
        <f t="shared" si="2"/>
        <v>0①</v>
      </c>
      <c r="B138" s="156">
        <f>INDEX('②利用者名簿'!$A:$A,INT((ROW()-3)/5)+2)</f>
        <v>0</v>
      </c>
      <c r="C138" s="156">
        <f>INDEX('②利用者名簿'!$B:$B,INT((ROW()-3)/5)+2)</f>
        <v>0</v>
      </c>
      <c r="D138" s="156">
        <f>INDEX('②利用者名簿'!$C:$C,INT((ROW()-3)/5)+2)</f>
        <v>0</v>
      </c>
      <c r="E138" s="156">
        <f>INDEX('②利用者名簿'!$E:$E,INT((ROW()-3)/5)+2)</f>
        <v>0</v>
      </c>
      <c r="F138" s="156" t="s">
        <v>143</v>
      </c>
      <c r="G138" s="160">
        <f>SUMIF('③入力シート'!$U$4:$U$500,A138,'③入力シート'!$J$4:$J$500)</f>
        <v>0</v>
      </c>
      <c r="H138" s="156">
        <f>COUNTIF('③入力シート'!$U$4:$U$500,'集計表（市役所使用）'!$A138)</f>
        <v>0</v>
      </c>
    </row>
    <row r="139" spans="1:8">
      <c r="A139" s="157" t="str">
        <f t="shared" si="2"/>
        <v>0②</v>
      </c>
      <c r="B139" s="156">
        <f>INDEX('②利用者名簿'!$A:$A,INT((ROW()-3)/5)+2)</f>
        <v>0</v>
      </c>
      <c r="C139" s="156">
        <f>INDEX('②利用者名簿'!$B:$B,INT((ROW()-3)/5)+2)</f>
        <v>0</v>
      </c>
      <c r="D139" s="156">
        <f>INDEX('②利用者名簿'!$C:$C,INT((ROW()-3)/5)+2)</f>
        <v>0</v>
      </c>
      <c r="E139" s="156">
        <f>INDEX('②利用者名簿'!$E:$E,INT((ROW()-3)/5)+2)</f>
        <v>0</v>
      </c>
      <c r="F139" s="156" t="s">
        <v>11</v>
      </c>
      <c r="G139" s="160">
        <f>SUMIF('③入力シート'!$U$4:$U$500,A139,'③入力シート'!$J$4:$J$500)</f>
        <v>0</v>
      </c>
      <c r="H139" s="156">
        <f>COUNTIF('③入力シート'!$U$4:$U$500,'集計表（市役所使用）'!$A139)</f>
        <v>0</v>
      </c>
    </row>
    <row r="140" spans="1:8">
      <c r="A140" s="157" t="str">
        <f t="shared" si="2"/>
        <v>0③</v>
      </c>
      <c r="B140" s="156">
        <f>INDEX('②利用者名簿'!$A:$A,INT((ROW()-3)/5)+2)</f>
        <v>0</v>
      </c>
      <c r="C140" s="156">
        <f>INDEX('②利用者名簿'!$B:$B,INT((ROW()-3)/5)+2)</f>
        <v>0</v>
      </c>
      <c r="D140" s="156">
        <f>INDEX('②利用者名簿'!$C:$C,INT((ROW()-3)/5)+2)</f>
        <v>0</v>
      </c>
      <c r="E140" s="156">
        <f>INDEX('②利用者名簿'!$E:$E,INT((ROW()-3)/5)+2)</f>
        <v>0</v>
      </c>
      <c r="F140" s="156" t="s">
        <v>144</v>
      </c>
      <c r="G140" s="160">
        <f>SUMIF('③入力シート'!$U$4:$U$500,A140,'③入力シート'!$J$4:$J$500)</f>
        <v>0</v>
      </c>
      <c r="H140" s="156">
        <f>COUNTIF('③入力シート'!$U$4:$U$500,'集計表（市役所使用）'!$A140)</f>
        <v>0</v>
      </c>
    </row>
    <row r="141" spans="1:8">
      <c r="A141" s="157" t="str">
        <f t="shared" si="2"/>
        <v>0④</v>
      </c>
      <c r="B141" s="156">
        <f>INDEX('②利用者名簿'!$A:$A,INT((ROW()-3)/5)+2)</f>
        <v>0</v>
      </c>
      <c r="C141" s="156">
        <f>INDEX('②利用者名簿'!$B:$B,INT((ROW()-3)/5)+2)</f>
        <v>0</v>
      </c>
      <c r="D141" s="156">
        <f>INDEX('②利用者名簿'!$C:$C,INT((ROW()-3)/5)+2)</f>
        <v>0</v>
      </c>
      <c r="E141" s="156">
        <f>INDEX('②利用者名簿'!$E:$E,INT((ROW()-3)/5)+2)</f>
        <v>0</v>
      </c>
      <c r="F141" s="156" t="s">
        <v>34</v>
      </c>
      <c r="G141" s="160">
        <f>SUMIF('③入力シート'!$U$4:$U$500,A141,'③入力シート'!$J$4:$J$500)</f>
        <v>0</v>
      </c>
      <c r="H141" s="156">
        <f>COUNTIF('③入力シート'!$U$4:$U$500,'集計表（市役所使用）'!$A141)</f>
        <v>0</v>
      </c>
    </row>
    <row r="142" spans="1:8">
      <c r="A142" s="157" t="str">
        <f t="shared" si="2"/>
        <v>0⑤</v>
      </c>
      <c r="B142" s="156">
        <f>INDEX('②利用者名簿'!$A:$A,INT((ROW()-3)/5)+2)</f>
        <v>0</v>
      </c>
      <c r="C142" s="156">
        <f>INDEX('②利用者名簿'!$B:$B,INT((ROW()-3)/5)+2)</f>
        <v>0</v>
      </c>
      <c r="D142" s="156">
        <f>INDEX('②利用者名簿'!$C:$C,INT((ROW()-3)/5)+2)</f>
        <v>0</v>
      </c>
      <c r="E142" s="156">
        <f>INDEX('②利用者名簿'!$E:$E,INT((ROW()-3)/5)+2)</f>
        <v>0</v>
      </c>
      <c r="F142" s="156" t="s">
        <v>145</v>
      </c>
      <c r="G142" s="160">
        <f>SUMIF('③入力シート'!$U$4:$U$500,A142,'③入力シート'!$J$4:$J$500)</f>
        <v>0</v>
      </c>
      <c r="H142" s="156">
        <f>COUNTIF('③入力シート'!$U$4:$U$500,'集計表（市役所使用）'!$A142)</f>
        <v>0</v>
      </c>
    </row>
    <row r="143" spans="1:8">
      <c r="A143" s="157" t="str">
        <f t="shared" si="2"/>
        <v>0①</v>
      </c>
      <c r="B143" s="158">
        <f>INDEX('②利用者名簿'!$A:$A,INT((ROW()-3)/5)+2)</f>
        <v>0</v>
      </c>
      <c r="C143" s="158">
        <f>INDEX('②利用者名簿'!$B:$B,INT((ROW()-3)/5)+2)</f>
        <v>0</v>
      </c>
      <c r="D143" s="158">
        <f>INDEX('②利用者名簿'!$C:$C,INT((ROW()-3)/5)+2)</f>
        <v>0</v>
      </c>
      <c r="E143" s="158">
        <f>INDEX('②利用者名簿'!$E:$E,INT((ROW()-3)/5)+2)</f>
        <v>0</v>
      </c>
      <c r="F143" s="158" t="s">
        <v>143</v>
      </c>
      <c r="G143" s="159">
        <f>SUMIF('③入力シート'!$U$4:$U$500,A143,'③入力シート'!$J$4:$J$500)</f>
        <v>0</v>
      </c>
      <c r="H143" s="158">
        <f>COUNTIF('③入力シート'!$U$4:$U$500,'集計表（市役所使用）'!$A143)</f>
        <v>0</v>
      </c>
    </row>
    <row r="144" spans="1:8">
      <c r="A144" s="157" t="str">
        <f t="shared" si="2"/>
        <v>0②</v>
      </c>
      <c r="B144" s="158">
        <f>INDEX('②利用者名簿'!$A:$A,INT((ROW()-3)/5)+2)</f>
        <v>0</v>
      </c>
      <c r="C144" s="158">
        <f>INDEX('②利用者名簿'!$B:$B,INT((ROW()-3)/5)+2)</f>
        <v>0</v>
      </c>
      <c r="D144" s="158">
        <f>INDEX('②利用者名簿'!$C:$C,INT((ROW()-3)/5)+2)</f>
        <v>0</v>
      </c>
      <c r="E144" s="158">
        <f>INDEX('②利用者名簿'!$E:$E,INT((ROW()-3)/5)+2)</f>
        <v>0</v>
      </c>
      <c r="F144" s="158" t="s">
        <v>11</v>
      </c>
      <c r="G144" s="159">
        <f>SUMIF('③入力シート'!$U$4:$U$500,A144,'③入力シート'!$J$4:$J$500)</f>
        <v>0</v>
      </c>
      <c r="H144" s="158">
        <f>COUNTIF('③入力シート'!$U$4:$U$500,'集計表（市役所使用）'!$A144)</f>
        <v>0</v>
      </c>
    </row>
    <row r="145" spans="1:8">
      <c r="A145" s="157" t="str">
        <f t="shared" si="2"/>
        <v>0③</v>
      </c>
      <c r="B145" s="158">
        <f>INDEX('②利用者名簿'!$A:$A,INT((ROW()-3)/5)+2)</f>
        <v>0</v>
      </c>
      <c r="C145" s="158">
        <f>INDEX('②利用者名簿'!$B:$B,INT((ROW()-3)/5)+2)</f>
        <v>0</v>
      </c>
      <c r="D145" s="158">
        <f>INDEX('②利用者名簿'!$C:$C,INT((ROW()-3)/5)+2)</f>
        <v>0</v>
      </c>
      <c r="E145" s="158">
        <f>INDEX('②利用者名簿'!$E:$E,INT((ROW()-3)/5)+2)</f>
        <v>0</v>
      </c>
      <c r="F145" s="158" t="s">
        <v>144</v>
      </c>
      <c r="G145" s="159">
        <f>SUMIF('③入力シート'!$U$4:$U$500,A145,'③入力シート'!$J$4:$J$500)</f>
        <v>0</v>
      </c>
      <c r="H145" s="158">
        <f>COUNTIF('③入力シート'!$U$4:$U$500,'集計表（市役所使用）'!$A145)</f>
        <v>0</v>
      </c>
    </row>
    <row r="146" spans="1:8">
      <c r="A146" s="157" t="str">
        <f t="shared" si="2"/>
        <v>0④</v>
      </c>
      <c r="B146" s="158">
        <f>INDEX('②利用者名簿'!$A:$A,INT((ROW()-3)/5)+2)</f>
        <v>0</v>
      </c>
      <c r="C146" s="158">
        <f>INDEX('②利用者名簿'!$B:$B,INT((ROW()-3)/5)+2)</f>
        <v>0</v>
      </c>
      <c r="D146" s="158">
        <f>INDEX('②利用者名簿'!$C:$C,INT((ROW()-3)/5)+2)</f>
        <v>0</v>
      </c>
      <c r="E146" s="158">
        <f>INDEX('②利用者名簿'!$E:$E,INT((ROW()-3)/5)+2)</f>
        <v>0</v>
      </c>
      <c r="F146" s="158" t="s">
        <v>34</v>
      </c>
      <c r="G146" s="159">
        <f>SUMIF('③入力シート'!$U$4:$U$500,A146,'③入力シート'!$J$4:$J$500)</f>
        <v>0</v>
      </c>
      <c r="H146" s="158">
        <f>COUNTIF('③入力シート'!$U$4:$U$500,'集計表（市役所使用）'!$A146)</f>
        <v>0</v>
      </c>
    </row>
    <row r="147" spans="1:8">
      <c r="A147" s="157" t="str">
        <f t="shared" si="2"/>
        <v>0⑤</v>
      </c>
      <c r="B147" s="158">
        <f>INDEX('②利用者名簿'!$A:$A,INT((ROW()-3)/5)+2)</f>
        <v>0</v>
      </c>
      <c r="C147" s="158">
        <f>INDEX('②利用者名簿'!$B:$B,INT((ROW()-3)/5)+2)</f>
        <v>0</v>
      </c>
      <c r="D147" s="158">
        <f>INDEX('②利用者名簿'!$C:$C,INT((ROW()-3)/5)+2)</f>
        <v>0</v>
      </c>
      <c r="E147" s="158">
        <f>INDEX('②利用者名簿'!$E:$E,INT((ROW()-3)/5)+2)</f>
        <v>0</v>
      </c>
      <c r="F147" s="158" t="s">
        <v>145</v>
      </c>
      <c r="G147" s="159">
        <f>SUMIF('③入力シート'!$U$4:$U$500,A147,'③入力シート'!$J$4:$J$500)</f>
        <v>0</v>
      </c>
      <c r="H147" s="158">
        <f>COUNTIF('③入力シート'!$U$4:$U$500,'集計表（市役所使用）'!$A147)</f>
        <v>0</v>
      </c>
    </row>
    <row r="148" spans="1:8">
      <c r="A148" s="157" t="str">
        <f t="shared" si="2"/>
        <v>0①</v>
      </c>
      <c r="B148" s="156">
        <f>INDEX('②利用者名簿'!$A:$A,INT((ROW()-3)/5)+2)</f>
        <v>0</v>
      </c>
      <c r="C148" s="156">
        <f>INDEX('②利用者名簿'!$B:$B,INT((ROW()-3)/5)+2)</f>
        <v>0</v>
      </c>
      <c r="D148" s="156">
        <f>INDEX('②利用者名簿'!$C:$C,INT((ROW()-3)/5)+2)</f>
        <v>0</v>
      </c>
      <c r="E148" s="156">
        <f>INDEX('②利用者名簿'!$E:$E,INT((ROW()-3)/5)+2)</f>
        <v>0</v>
      </c>
      <c r="F148" s="156" t="s">
        <v>143</v>
      </c>
      <c r="G148" s="160">
        <f>SUMIF('③入力シート'!$U$4:$U$500,A148,'③入力シート'!$J$4:$J$500)</f>
        <v>0</v>
      </c>
      <c r="H148" s="156">
        <f>COUNTIF('③入力シート'!$U$4:$U$500,'集計表（市役所使用）'!$A148)</f>
        <v>0</v>
      </c>
    </row>
    <row r="149" spans="1:8">
      <c r="A149" s="157" t="str">
        <f t="shared" si="2"/>
        <v>0②</v>
      </c>
      <c r="B149" s="156">
        <f>INDEX('②利用者名簿'!$A:$A,INT((ROW()-3)/5)+2)</f>
        <v>0</v>
      </c>
      <c r="C149" s="156">
        <f>INDEX('②利用者名簿'!$B:$B,INT((ROW()-3)/5)+2)</f>
        <v>0</v>
      </c>
      <c r="D149" s="156">
        <f>INDEX('②利用者名簿'!$C:$C,INT((ROW()-3)/5)+2)</f>
        <v>0</v>
      </c>
      <c r="E149" s="156">
        <f>INDEX('②利用者名簿'!$E:$E,INT((ROW()-3)/5)+2)</f>
        <v>0</v>
      </c>
      <c r="F149" s="156" t="s">
        <v>11</v>
      </c>
      <c r="G149" s="160">
        <f>SUMIF('③入力シート'!$U$4:$U$500,A149,'③入力シート'!$J$4:$J$500)</f>
        <v>0</v>
      </c>
      <c r="H149" s="156">
        <f>COUNTIF('③入力シート'!$U$4:$U$500,'集計表（市役所使用）'!$A149)</f>
        <v>0</v>
      </c>
    </row>
    <row r="150" spans="1:8">
      <c r="A150" s="157" t="str">
        <f t="shared" si="2"/>
        <v>0③</v>
      </c>
      <c r="B150" s="156">
        <f>INDEX('②利用者名簿'!$A:$A,INT((ROW()-3)/5)+2)</f>
        <v>0</v>
      </c>
      <c r="C150" s="156">
        <f>INDEX('②利用者名簿'!$B:$B,INT((ROW()-3)/5)+2)</f>
        <v>0</v>
      </c>
      <c r="D150" s="156">
        <f>INDEX('②利用者名簿'!$C:$C,INT((ROW()-3)/5)+2)</f>
        <v>0</v>
      </c>
      <c r="E150" s="156">
        <f>INDEX('②利用者名簿'!$E:$E,INT((ROW()-3)/5)+2)</f>
        <v>0</v>
      </c>
      <c r="F150" s="156" t="s">
        <v>144</v>
      </c>
      <c r="G150" s="160">
        <f>SUMIF('③入力シート'!$U$4:$U$500,A150,'③入力シート'!$J$4:$J$500)</f>
        <v>0</v>
      </c>
      <c r="H150" s="156">
        <f>COUNTIF('③入力シート'!$U$4:$U$500,'集計表（市役所使用）'!$A150)</f>
        <v>0</v>
      </c>
    </row>
    <row r="151" spans="1:8">
      <c r="A151" s="157" t="str">
        <f t="shared" si="2"/>
        <v>0④</v>
      </c>
      <c r="B151" s="156">
        <f>INDEX('②利用者名簿'!$A:$A,INT((ROW()-3)/5)+2)</f>
        <v>0</v>
      </c>
      <c r="C151" s="156">
        <f>INDEX('②利用者名簿'!$B:$B,INT((ROW()-3)/5)+2)</f>
        <v>0</v>
      </c>
      <c r="D151" s="156">
        <f>INDEX('②利用者名簿'!$C:$C,INT((ROW()-3)/5)+2)</f>
        <v>0</v>
      </c>
      <c r="E151" s="156">
        <f>INDEX('②利用者名簿'!$E:$E,INT((ROW()-3)/5)+2)</f>
        <v>0</v>
      </c>
      <c r="F151" s="156" t="s">
        <v>34</v>
      </c>
      <c r="G151" s="160">
        <f>SUMIF('③入力シート'!$U$4:$U$500,A151,'③入力シート'!$J$4:$J$500)</f>
        <v>0</v>
      </c>
      <c r="H151" s="156">
        <f>COUNTIF('③入力シート'!$U$4:$U$500,'集計表（市役所使用）'!$A151)</f>
        <v>0</v>
      </c>
    </row>
    <row r="152" spans="1:8">
      <c r="A152" s="157" t="str">
        <f t="shared" si="2"/>
        <v>0⑤</v>
      </c>
      <c r="B152" s="156">
        <f>INDEX('②利用者名簿'!$A:$A,INT((ROW()-3)/5)+2)</f>
        <v>0</v>
      </c>
      <c r="C152" s="156">
        <f>INDEX('②利用者名簿'!$B:$B,INT((ROW()-3)/5)+2)</f>
        <v>0</v>
      </c>
      <c r="D152" s="156">
        <f>INDEX('②利用者名簿'!$C:$C,INT((ROW()-3)/5)+2)</f>
        <v>0</v>
      </c>
      <c r="E152" s="156">
        <f>INDEX('②利用者名簿'!$E:$E,INT((ROW()-3)/5)+2)</f>
        <v>0</v>
      </c>
      <c r="F152" s="156" t="s">
        <v>145</v>
      </c>
      <c r="G152" s="160">
        <f>SUMIF('③入力シート'!$U$4:$U$500,A152,'③入力シート'!$J$4:$J$500)</f>
        <v>0</v>
      </c>
      <c r="H152" s="156">
        <f>COUNTIF('③入力シート'!$U$4:$U$500,'集計表（市役所使用）'!$A152)</f>
        <v>0</v>
      </c>
    </row>
    <row r="153" spans="1:8">
      <c r="A153" s="157" t="str">
        <f t="shared" si="2"/>
        <v>0①</v>
      </c>
      <c r="B153" s="158">
        <f>INDEX('②利用者名簿'!$A:$A,INT((ROW()-3)/5)+2)</f>
        <v>0</v>
      </c>
      <c r="C153" s="158">
        <f>INDEX('②利用者名簿'!$B:$B,INT((ROW()-3)/5)+2)</f>
        <v>0</v>
      </c>
      <c r="D153" s="158">
        <f>INDEX('②利用者名簿'!$C:$C,INT((ROW()-3)/5)+2)</f>
        <v>0</v>
      </c>
      <c r="E153" s="158">
        <f>INDEX('②利用者名簿'!$E:$E,INT((ROW()-3)/5)+2)</f>
        <v>0</v>
      </c>
      <c r="F153" s="158" t="s">
        <v>143</v>
      </c>
      <c r="G153" s="159">
        <f>SUMIF('③入力シート'!$U$4:$U$500,A153,'③入力シート'!$J$4:$J$500)</f>
        <v>0</v>
      </c>
      <c r="H153" s="158">
        <f>COUNTIF('③入力シート'!$U$4:$U$500,'集計表（市役所使用）'!$A153)</f>
        <v>0</v>
      </c>
    </row>
    <row r="154" spans="1:8">
      <c r="A154" s="157" t="str">
        <f t="shared" si="2"/>
        <v>0②</v>
      </c>
      <c r="B154" s="158">
        <f>INDEX('②利用者名簿'!$A:$A,INT((ROW()-3)/5)+2)</f>
        <v>0</v>
      </c>
      <c r="C154" s="158">
        <f>INDEX('②利用者名簿'!$B:$B,INT((ROW()-3)/5)+2)</f>
        <v>0</v>
      </c>
      <c r="D154" s="158">
        <f>INDEX('②利用者名簿'!$C:$C,INT((ROW()-3)/5)+2)</f>
        <v>0</v>
      </c>
      <c r="E154" s="158">
        <f>INDEX('②利用者名簿'!$E:$E,INT((ROW()-3)/5)+2)</f>
        <v>0</v>
      </c>
      <c r="F154" s="158" t="s">
        <v>11</v>
      </c>
      <c r="G154" s="159">
        <f>SUMIF('③入力シート'!$U$4:$U$500,A154,'③入力シート'!$J$4:$J$500)</f>
        <v>0</v>
      </c>
      <c r="H154" s="158">
        <f>COUNTIF('③入力シート'!$U$4:$U$500,'集計表（市役所使用）'!$A154)</f>
        <v>0</v>
      </c>
    </row>
    <row r="155" spans="1:8">
      <c r="A155" s="157" t="str">
        <f t="shared" si="2"/>
        <v>0③</v>
      </c>
      <c r="B155" s="158">
        <f>INDEX('②利用者名簿'!$A:$A,INT((ROW()-3)/5)+2)</f>
        <v>0</v>
      </c>
      <c r="C155" s="158">
        <f>INDEX('②利用者名簿'!$B:$B,INT((ROW()-3)/5)+2)</f>
        <v>0</v>
      </c>
      <c r="D155" s="158">
        <f>INDEX('②利用者名簿'!$C:$C,INT((ROW()-3)/5)+2)</f>
        <v>0</v>
      </c>
      <c r="E155" s="158">
        <f>INDEX('②利用者名簿'!$E:$E,INT((ROW()-3)/5)+2)</f>
        <v>0</v>
      </c>
      <c r="F155" s="158" t="s">
        <v>144</v>
      </c>
      <c r="G155" s="159">
        <f>SUMIF('③入力シート'!$U$4:$U$500,A155,'③入力シート'!$J$4:$J$500)</f>
        <v>0</v>
      </c>
      <c r="H155" s="158">
        <f>COUNTIF('③入力シート'!$U$4:$U$500,'集計表（市役所使用）'!$A155)</f>
        <v>0</v>
      </c>
    </row>
    <row r="156" spans="1:8">
      <c r="A156" s="157" t="str">
        <f t="shared" si="2"/>
        <v>0④</v>
      </c>
      <c r="B156" s="158">
        <f>INDEX('②利用者名簿'!$A:$A,INT((ROW()-3)/5)+2)</f>
        <v>0</v>
      </c>
      <c r="C156" s="158">
        <f>INDEX('②利用者名簿'!$B:$B,INT((ROW()-3)/5)+2)</f>
        <v>0</v>
      </c>
      <c r="D156" s="158">
        <f>INDEX('②利用者名簿'!$C:$C,INT((ROW()-3)/5)+2)</f>
        <v>0</v>
      </c>
      <c r="E156" s="158">
        <f>INDEX('②利用者名簿'!$E:$E,INT((ROW()-3)/5)+2)</f>
        <v>0</v>
      </c>
      <c r="F156" s="158" t="s">
        <v>34</v>
      </c>
      <c r="G156" s="159">
        <f>SUMIF('③入力シート'!$U$4:$U$500,A156,'③入力シート'!$J$4:$J$500)</f>
        <v>0</v>
      </c>
      <c r="H156" s="158">
        <f>COUNTIF('③入力シート'!$U$4:$U$500,'集計表（市役所使用）'!$A156)</f>
        <v>0</v>
      </c>
    </row>
    <row r="157" spans="1:8">
      <c r="A157" s="157" t="str">
        <f t="shared" si="2"/>
        <v>0⑤</v>
      </c>
      <c r="B157" s="158">
        <f>INDEX('②利用者名簿'!$A:$A,INT((ROW()-3)/5)+2)</f>
        <v>0</v>
      </c>
      <c r="C157" s="158">
        <f>INDEX('②利用者名簿'!$B:$B,INT((ROW()-3)/5)+2)</f>
        <v>0</v>
      </c>
      <c r="D157" s="158">
        <f>INDEX('②利用者名簿'!$C:$C,INT((ROW()-3)/5)+2)</f>
        <v>0</v>
      </c>
      <c r="E157" s="158">
        <f>INDEX('②利用者名簿'!$E:$E,INT((ROW()-3)/5)+2)</f>
        <v>0</v>
      </c>
      <c r="F157" s="158" t="s">
        <v>145</v>
      </c>
      <c r="G157" s="159">
        <f>SUMIF('③入力シート'!$U$4:$U$500,A157,'③入力シート'!$J$4:$J$500)</f>
        <v>0</v>
      </c>
      <c r="H157" s="158">
        <f>COUNTIF('③入力シート'!$U$4:$U$500,'集計表（市役所使用）'!$A157)</f>
        <v>0</v>
      </c>
    </row>
    <row r="158" spans="1:8">
      <c r="A158" s="157" t="str">
        <f t="shared" si="2"/>
        <v>0①</v>
      </c>
      <c r="B158" s="156">
        <f>INDEX('②利用者名簿'!$A:$A,INT((ROW()-3)/5)+2)</f>
        <v>0</v>
      </c>
      <c r="C158" s="156">
        <f>INDEX('②利用者名簿'!$B:$B,INT((ROW()-3)/5)+2)</f>
        <v>0</v>
      </c>
      <c r="D158" s="156">
        <f>INDEX('②利用者名簿'!$C:$C,INT((ROW()-3)/5)+2)</f>
        <v>0</v>
      </c>
      <c r="E158" s="156">
        <f>INDEX('②利用者名簿'!$E:$E,INT((ROW()-3)/5)+2)</f>
        <v>0</v>
      </c>
      <c r="F158" s="156" t="s">
        <v>143</v>
      </c>
      <c r="G158" s="160">
        <f>SUMIF('③入力シート'!$U$4:$U$500,A158,'③入力シート'!$J$4:$J$500)</f>
        <v>0</v>
      </c>
      <c r="H158" s="156">
        <f>COUNTIF('③入力シート'!$U$4:$U$500,'集計表（市役所使用）'!$A158)</f>
        <v>0</v>
      </c>
    </row>
    <row r="159" spans="1:8">
      <c r="A159" s="157" t="str">
        <f t="shared" si="2"/>
        <v>0②</v>
      </c>
      <c r="B159" s="156">
        <f>INDEX('②利用者名簿'!$A:$A,INT((ROW()-3)/5)+2)</f>
        <v>0</v>
      </c>
      <c r="C159" s="156">
        <f>INDEX('②利用者名簿'!$B:$B,INT((ROW()-3)/5)+2)</f>
        <v>0</v>
      </c>
      <c r="D159" s="156">
        <f>INDEX('②利用者名簿'!$C:$C,INT((ROW()-3)/5)+2)</f>
        <v>0</v>
      </c>
      <c r="E159" s="156">
        <f>INDEX('②利用者名簿'!$E:$E,INT((ROW()-3)/5)+2)</f>
        <v>0</v>
      </c>
      <c r="F159" s="156" t="s">
        <v>11</v>
      </c>
      <c r="G159" s="160">
        <f>SUMIF('③入力シート'!$U$4:$U$500,A159,'③入力シート'!$J$4:$J$500)</f>
        <v>0</v>
      </c>
      <c r="H159" s="156">
        <f>COUNTIF('③入力シート'!$U$4:$U$500,'集計表（市役所使用）'!$A159)</f>
        <v>0</v>
      </c>
    </row>
    <row r="160" spans="1:8">
      <c r="A160" s="157" t="str">
        <f t="shared" si="2"/>
        <v>0③</v>
      </c>
      <c r="B160" s="156">
        <f>INDEX('②利用者名簿'!$A:$A,INT((ROW()-3)/5)+2)</f>
        <v>0</v>
      </c>
      <c r="C160" s="156">
        <f>INDEX('②利用者名簿'!$B:$B,INT((ROW()-3)/5)+2)</f>
        <v>0</v>
      </c>
      <c r="D160" s="156">
        <f>INDEX('②利用者名簿'!$C:$C,INT((ROW()-3)/5)+2)</f>
        <v>0</v>
      </c>
      <c r="E160" s="156">
        <f>INDEX('②利用者名簿'!$E:$E,INT((ROW()-3)/5)+2)</f>
        <v>0</v>
      </c>
      <c r="F160" s="156" t="s">
        <v>144</v>
      </c>
      <c r="G160" s="160">
        <f>SUMIF('③入力シート'!$U$4:$U$500,A160,'③入力シート'!$J$4:$J$500)</f>
        <v>0</v>
      </c>
      <c r="H160" s="156">
        <f>COUNTIF('③入力シート'!$U$4:$U$500,'集計表（市役所使用）'!$A160)</f>
        <v>0</v>
      </c>
    </row>
    <row r="161" spans="1:8">
      <c r="A161" s="157" t="str">
        <f t="shared" si="2"/>
        <v>0④</v>
      </c>
      <c r="B161" s="156">
        <f>INDEX('②利用者名簿'!$A:$A,INT((ROW()-3)/5)+2)</f>
        <v>0</v>
      </c>
      <c r="C161" s="156">
        <f>INDEX('②利用者名簿'!$B:$B,INT((ROW()-3)/5)+2)</f>
        <v>0</v>
      </c>
      <c r="D161" s="156">
        <f>INDEX('②利用者名簿'!$C:$C,INT((ROW()-3)/5)+2)</f>
        <v>0</v>
      </c>
      <c r="E161" s="156">
        <f>INDEX('②利用者名簿'!$E:$E,INT((ROW()-3)/5)+2)</f>
        <v>0</v>
      </c>
      <c r="F161" s="156" t="s">
        <v>34</v>
      </c>
      <c r="G161" s="160">
        <f>SUMIF('③入力シート'!$U$4:$U$500,A161,'③入力シート'!$J$4:$J$500)</f>
        <v>0</v>
      </c>
      <c r="H161" s="156">
        <f>COUNTIF('③入力シート'!$U$4:$U$500,'集計表（市役所使用）'!$A161)</f>
        <v>0</v>
      </c>
    </row>
    <row r="162" spans="1:8">
      <c r="A162" s="157" t="str">
        <f t="shared" si="2"/>
        <v>0⑤</v>
      </c>
      <c r="B162" s="156">
        <f>INDEX('②利用者名簿'!$A:$A,INT((ROW()-3)/5)+2)</f>
        <v>0</v>
      </c>
      <c r="C162" s="156">
        <f>INDEX('②利用者名簿'!$B:$B,INT((ROW()-3)/5)+2)</f>
        <v>0</v>
      </c>
      <c r="D162" s="156">
        <f>INDEX('②利用者名簿'!$C:$C,INT((ROW()-3)/5)+2)</f>
        <v>0</v>
      </c>
      <c r="E162" s="156">
        <f>INDEX('②利用者名簿'!$E:$E,INT((ROW()-3)/5)+2)</f>
        <v>0</v>
      </c>
      <c r="F162" s="156" t="s">
        <v>145</v>
      </c>
      <c r="G162" s="160">
        <f>SUMIF('③入力シート'!$U$4:$U$500,A162,'③入力シート'!$J$4:$J$500)</f>
        <v>0</v>
      </c>
      <c r="H162" s="156">
        <f>COUNTIF('③入力シート'!$U$4:$U$500,'集計表（市役所使用）'!$A162)</f>
        <v>0</v>
      </c>
    </row>
    <row r="163" spans="1:8">
      <c r="A163" s="157" t="str">
        <f t="shared" si="2"/>
        <v>0①</v>
      </c>
      <c r="B163" s="158">
        <f>INDEX('②利用者名簿'!$A:$A,INT((ROW()-3)/5)+2)</f>
        <v>0</v>
      </c>
      <c r="C163" s="158">
        <f>INDEX('②利用者名簿'!$B:$B,INT((ROW()-3)/5)+2)</f>
        <v>0</v>
      </c>
      <c r="D163" s="158">
        <f>INDEX('②利用者名簿'!$C:$C,INT((ROW()-3)/5)+2)</f>
        <v>0</v>
      </c>
      <c r="E163" s="158">
        <f>INDEX('②利用者名簿'!$E:$E,INT((ROW()-3)/5)+2)</f>
        <v>0</v>
      </c>
      <c r="F163" s="158" t="s">
        <v>143</v>
      </c>
      <c r="G163" s="159">
        <f>SUMIF('③入力シート'!$U$4:$U$500,A163,'③入力シート'!$J$4:$J$500)</f>
        <v>0</v>
      </c>
      <c r="H163" s="158">
        <f>COUNTIF('③入力シート'!$U$4:$U$500,'集計表（市役所使用）'!$A163)</f>
        <v>0</v>
      </c>
    </row>
    <row r="164" spans="1:8">
      <c r="A164" s="157" t="str">
        <f t="shared" si="2"/>
        <v>0②</v>
      </c>
      <c r="B164" s="158">
        <f>INDEX('②利用者名簿'!$A:$A,INT((ROW()-3)/5)+2)</f>
        <v>0</v>
      </c>
      <c r="C164" s="158">
        <f>INDEX('②利用者名簿'!$B:$B,INT((ROW()-3)/5)+2)</f>
        <v>0</v>
      </c>
      <c r="D164" s="158">
        <f>INDEX('②利用者名簿'!$C:$C,INT((ROW()-3)/5)+2)</f>
        <v>0</v>
      </c>
      <c r="E164" s="158">
        <f>INDEX('②利用者名簿'!$E:$E,INT((ROW()-3)/5)+2)</f>
        <v>0</v>
      </c>
      <c r="F164" s="158" t="s">
        <v>11</v>
      </c>
      <c r="G164" s="159">
        <f>SUMIF('③入力シート'!$U$4:$U$500,A164,'③入力シート'!$J$4:$J$500)</f>
        <v>0</v>
      </c>
      <c r="H164" s="158">
        <f>COUNTIF('③入力シート'!$U$4:$U$500,'集計表（市役所使用）'!$A164)</f>
        <v>0</v>
      </c>
    </row>
    <row r="165" spans="1:8">
      <c r="A165" s="157" t="str">
        <f t="shared" si="2"/>
        <v>0③</v>
      </c>
      <c r="B165" s="158">
        <f>INDEX('②利用者名簿'!$A:$A,INT((ROW()-3)/5)+2)</f>
        <v>0</v>
      </c>
      <c r="C165" s="158">
        <f>INDEX('②利用者名簿'!$B:$B,INT((ROW()-3)/5)+2)</f>
        <v>0</v>
      </c>
      <c r="D165" s="158">
        <f>INDEX('②利用者名簿'!$C:$C,INT((ROW()-3)/5)+2)</f>
        <v>0</v>
      </c>
      <c r="E165" s="158">
        <f>INDEX('②利用者名簿'!$E:$E,INT((ROW()-3)/5)+2)</f>
        <v>0</v>
      </c>
      <c r="F165" s="158" t="s">
        <v>144</v>
      </c>
      <c r="G165" s="159">
        <f>SUMIF('③入力シート'!$U$4:$U$500,A165,'③入力シート'!$J$4:$J$500)</f>
        <v>0</v>
      </c>
      <c r="H165" s="158">
        <f>COUNTIF('③入力シート'!$U$4:$U$500,'集計表（市役所使用）'!$A165)</f>
        <v>0</v>
      </c>
    </row>
    <row r="166" spans="1:8">
      <c r="A166" s="157" t="str">
        <f t="shared" si="2"/>
        <v>0④</v>
      </c>
      <c r="B166" s="158">
        <f>INDEX('②利用者名簿'!$A:$A,INT((ROW()-3)/5)+2)</f>
        <v>0</v>
      </c>
      <c r="C166" s="158">
        <f>INDEX('②利用者名簿'!$B:$B,INT((ROW()-3)/5)+2)</f>
        <v>0</v>
      </c>
      <c r="D166" s="158">
        <f>INDEX('②利用者名簿'!$C:$C,INT((ROW()-3)/5)+2)</f>
        <v>0</v>
      </c>
      <c r="E166" s="158">
        <f>INDEX('②利用者名簿'!$E:$E,INT((ROW()-3)/5)+2)</f>
        <v>0</v>
      </c>
      <c r="F166" s="158" t="s">
        <v>34</v>
      </c>
      <c r="G166" s="159">
        <f>SUMIF('③入力シート'!$U$4:$U$500,A166,'③入力シート'!$J$4:$J$500)</f>
        <v>0</v>
      </c>
      <c r="H166" s="158">
        <f>COUNTIF('③入力シート'!$U$4:$U$500,'集計表（市役所使用）'!$A166)</f>
        <v>0</v>
      </c>
    </row>
    <row r="167" spans="1:8">
      <c r="A167" s="157" t="str">
        <f t="shared" si="2"/>
        <v>0⑤</v>
      </c>
      <c r="B167" s="158">
        <f>INDEX('②利用者名簿'!$A:$A,INT((ROW()-3)/5)+2)</f>
        <v>0</v>
      </c>
      <c r="C167" s="158">
        <f>INDEX('②利用者名簿'!$B:$B,INT((ROW()-3)/5)+2)</f>
        <v>0</v>
      </c>
      <c r="D167" s="158">
        <f>INDEX('②利用者名簿'!$C:$C,INT((ROW()-3)/5)+2)</f>
        <v>0</v>
      </c>
      <c r="E167" s="158">
        <f>INDEX('②利用者名簿'!$E:$E,INT((ROW()-3)/5)+2)</f>
        <v>0</v>
      </c>
      <c r="F167" s="158" t="s">
        <v>145</v>
      </c>
      <c r="G167" s="159">
        <f>SUMIF('③入力シート'!$U$4:$U$500,A167,'③入力シート'!$J$4:$J$500)</f>
        <v>0</v>
      </c>
      <c r="H167" s="158">
        <f>COUNTIF('③入力シート'!$U$4:$U$500,'集計表（市役所使用）'!$A167)</f>
        <v>0</v>
      </c>
    </row>
    <row r="168" spans="1:8">
      <c r="A168" s="157" t="str">
        <f t="shared" si="2"/>
        <v>0①</v>
      </c>
      <c r="B168" s="156">
        <f>INDEX('②利用者名簿'!$A:$A,INT((ROW()-3)/5)+2)</f>
        <v>0</v>
      </c>
      <c r="C168" s="156">
        <f>INDEX('②利用者名簿'!$B:$B,INT((ROW()-3)/5)+2)</f>
        <v>0</v>
      </c>
      <c r="D168" s="156">
        <f>INDEX('②利用者名簿'!$C:$C,INT((ROW()-3)/5)+2)</f>
        <v>0</v>
      </c>
      <c r="E168" s="156">
        <f>INDEX('②利用者名簿'!$E:$E,INT((ROW()-3)/5)+2)</f>
        <v>0</v>
      </c>
      <c r="F168" s="156" t="s">
        <v>143</v>
      </c>
      <c r="G168" s="160">
        <f>SUMIF('③入力シート'!$U$4:$U$500,A168,'③入力シート'!$J$4:$J$500)</f>
        <v>0</v>
      </c>
      <c r="H168" s="156">
        <f>COUNTIF('③入力シート'!$U$4:$U$500,'集計表（市役所使用）'!$A168)</f>
        <v>0</v>
      </c>
    </row>
    <row r="169" spans="1:8">
      <c r="A169" s="157" t="str">
        <f t="shared" si="2"/>
        <v>0②</v>
      </c>
      <c r="B169" s="156">
        <f>INDEX('②利用者名簿'!$A:$A,INT((ROW()-3)/5)+2)</f>
        <v>0</v>
      </c>
      <c r="C169" s="156">
        <f>INDEX('②利用者名簿'!$B:$B,INT((ROW()-3)/5)+2)</f>
        <v>0</v>
      </c>
      <c r="D169" s="156">
        <f>INDEX('②利用者名簿'!$C:$C,INT((ROW()-3)/5)+2)</f>
        <v>0</v>
      </c>
      <c r="E169" s="156">
        <f>INDEX('②利用者名簿'!$E:$E,INT((ROW()-3)/5)+2)</f>
        <v>0</v>
      </c>
      <c r="F169" s="156" t="s">
        <v>11</v>
      </c>
      <c r="G169" s="160">
        <f>SUMIF('③入力シート'!$U$4:$U$500,A169,'③入力シート'!$J$4:$J$500)</f>
        <v>0</v>
      </c>
      <c r="H169" s="156">
        <f>COUNTIF('③入力シート'!$U$4:$U$500,'集計表（市役所使用）'!$A169)</f>
        <v>0</v>
      </c>
    </row>
    <row r="170" spans="1:8">
      <c r="A170" s="157" t="str">
        <f t="shared" si="2"/>
        <v>0③</v>
      </c>
      <c r="B170" s="156">
        <f>INDEX('②利用者名簿'!$A:$A,INT((ROW()-3)/5)+2)</f>
        <v>0</v>
      </c>
      <c r="C170" s="156">
        <f>INDEX('②利用者名簿'!$B:$B,INT((ROW()-3)/5)+2)</f>
        <v>0</v>
      </c>
      <c r="D170" s="156">
        <f>INDEX('②利用者名簿'!$C:$C,INT((ROW()-3)/5)+2)</f>
        <v>0</v>
      </c>
      <c r="E170" s="156">
        <f>INDEX('②利用者名簿'!$E:$E,INT((ROW()-3)/5)+2)</f>
        <v>0</v>
      </c>
      <c r="F170" s="156" t="s">
        <v>144</v>
      </c>
      <c r="G170" s="160">
        <f>SUMIF('③入力シート'!$U$4:$U$500,A170,'③入力シート'!$J$4:$J$500)</f>
        <v>0</v>
      </c>
      <c r="H170" s="156">
        <f>COUNTIF('③入力シート'!$U$4:$U$500,'集計表（市役所使用）'!$A170)</f>
        <v>0</v>
      </c>
    </row>
    <row r="171" spans="1:8">
      <c r="A171" s="157" t="str">
        <f t="shared" si="2"/>
        <v>0④</v>
      </c>
      <c r="B171" s="156">
        <f>INDEX('②利用者名簿'!$A:$A,INT((ROW()-3)/5)+2)</f>
        <v>0</v>
      </c>
      <c r="C171" s="156">
        <f>INDEX('②利用者名簿'!$B:$B,INT((ROW()-3)/5)+2)</f>
        <v>0</v>
      </c>
      <c r="D171" s="156">
        <f>INDEX('②利用者名簿'!$C:$C,INT((ROW()-3)/5)+2)</f>
        <v>0</v>
      </c>
      <c r="E171" s="156">
        <f>INDEX('②利用者名簿'!$E:$E,INT((ROW()-3)/5)+2)</f>
        <v>0</v>
      </c>
      <c r="F171" s="156" t="s">
        <v>34</v>
      </c>
      <c r="G171" s="160">
        <f>SUMIF('③入力シート'!$U$4:$U$500,A171,'③入力シート'!$J$4:$J$500)</f>
        <v>0</v>
      </c>
      <c r="H171" s="156">
        <f>COUNTIF('③入力シート'!$U$4:$U$500,'集計表（市役所使用）'!$A171)</f>
        <v>0</v>
      </c>
    </row>
    <row r="172" spans="1:8">
      <c r="A172" s="157" t="str">
        <f t="shared" si="2"/>
        <v>0⑤</v>
      </c>
      <c r="B172" s="156">
        <f>INDEX('②利用者名簿'!$A:$A,INT((ROW()-3)/5)+2)</f>
        <v>0</v>
      </c>
      <c r="C172" s="156">
        <f>INDEX('②利用者名簿'!$B:$B,INT((ROW()-3)/5)+2)</f>
        <v>0</v>
      </c>
      <c r="D172" s="156">
        <f>INDEX('②利用者名簿'!$C:$C,INT((ROW()-3)/5)+2)</f>
        <v>0</v>
      </c>
      <c r="E172" s="156">
        <f>INDEX('②利用者名簿'!$E:$E,INT((ROW()-3)/5)+2)</f>
        <v>0</v>
      </c>
      <c r="F172" s="156" t="s">
        <v>145</v>
      </c>
      <c r="G172" s="160">
        <f>SUMIF('③入力シート'!$U$4:$U$500,A172,'③入力シート'!$J$4:$J$500)</f>
        <v>0</v>
      </c>
      <c r="H172" s="156">
        <f>COUNTIF('③入力シート'!$U$4:$U$500,'集計表（市役所使用）'!$A172)</f>
        <v>0</v>
      </c>
    </row>
    <row r="173" spans="1:8">
      <c r="A173" s="157" t="str">
        <f t="shared" si="2"/>
        <v>0①</v>
      </c>
      <c r="B173" s="158">
        <f>INDEX('②利用者名簿'!$A:$A,INT((ROW()-3)/5)+2)</f>
        <v>0</v>
      </c>
      <c r="C173" s="158">
        <f>INDEX('②利用者名簿'!$B:$B,INT((ROW()-3)/5)+2)</f>
        <v>0</v>
      </c>
      <c r="D173" s="158">
        <f>INDEX('②利用者名簿'!$C:$C,INT((ROW()-3)/5)+2)</f>
        <v>0</v>
      </c>
      <c r="E173" s="158">
        <f>INDEX('②利用者名簿'!$E:$E,INT((ROW()-3)/5)+2)</f>
        <v>0</v>
      </c>
      <c r="F173" s="158" t="s">
        <v>143</v>
      </c>
      <c r="G173" s="159">
        <f>SUMIF('③入力シート'!$U$4:$U$500,A173,'③入力シート'!$J$4:$J$500)</f>
        <v>0</v>
      </c>
      <c r="H173" s="158">
        <f>COUNTIF('③入力シート'!$U$4:$U$500,'集計表（市役所使用）'!$A173)</f>
        <v>0</v>
      </c>
    </row>
    <row r="174" spans="1:8">
      <c r="A174" s="157" t="str">
        <f t="shared" si="2"/>
        <v>0②</v>
      </c>
      <c r="B174" s="158">
        <f>INDEX('②利用者名簿'!$A:$A,INT((ROW()-3)/5)+2)</f>
        <v>0</v>
      </c>
      <c r="C174" s="158">
        <f>INDEX('②利用者名簿'!$B:$B,INT((ROW()-3)/5)+2)</f>
        <v>0</v>
      </c>
      <c r="D174" s="158">
        <f>INDEX('②利用者名簿'!$C:$C,INT((ROW()-3)/5)+2)</f>
        <v>0</v>
      </c>
      <c r="E174" s="158">
        <f>INDEX('②利用者名簿'!$E:$E,INT((ROW()-3)/5)+2)</f>
        <v>0</v>
      </c>
      <c r="F174" s="158" t="s">
        <v>11</v>
      </c>
      <c r="G174" s="159">
        <f>SUMIF('③入力シート'!$U$4:$U$500,A174,'③入力シート'!$J$4:$J$500)</f>
        <v>0</v>
      </c>
      <c r="H174" s="158">
        <f>COUNTIF('③入力シート'!$U$4:$U$500,'集計表（市役所使用）'!$A174)</f>
        <v>0</v>
      </c>
    </row>
    <row r="175" spans="1:8">
      <c r="A175" s="157" t="str">
        <f t="shared" si="2"/>
        <v>0③</v>
      </c>
      <c r="B175" s="158">
        <f>INDEX('②利用者名簿'!$A:$A,INT((ROW()-3)/5)+2)</f>
        <v>0</v>
      </c>
      <c r="C175" s="158">
        <f>INDEX('②利用者名簿'!$B:$B,INT((ROW()-3)/5)+2)</f>
        <v>0</v>
      </c>
      <c r="D175" s="158">
        <f>INDEX('②利用者名簿'!$C:$C,INT((ROW()-3)/5)+2)</f>
        <v>0</v>
      </c>
      <c r="E175" s="158">
        <f>INDEX('②利用者名簿'!$E:$E,INT((ROW()-3)/5)+2)</f>
        <v>0</v>
      </c>
      <c r="F175" s="158" t="s">
        <v>144</v>
      </c>
      <c r="G175" s="159">
        <f>SUMIF('③入力シート'!$U$4:$U$500,A175,'③入力シート'!$J$4:$J$500)</f>
        <v>0</v>
      </c>
      <c r="H175" s="158">
        <f>COUNTIF('③入力シート'!$U$4:$U$500,'集計表（市役所使用）'!$A175)</f>
        <v>0</v>
      </c>
    </row>
    <row r="176" spans="1:8">
      <c r="A176" s="157" t="str">
        <f t="shared" si="2"/>
        <v>0④</v>
      </c>
      <c r="B176" s="158">
        <f>INDEX('②利用者名簿'!$A:$A,INT((ROW()-3)/5)+2)</f>
        <v>0</v>
      </c>
      <c r="C176" s="158">
        <f>INDEX('②利用者名簿'!$B:$B,INT((ROW()-3)/5)+2)</f>
        <v>0</v>
      </c>
      <c r="D176" s="158">
        <f>INDEX('②利用者名簿'!$C:$C,INT((ROW()-3)/5)+2)</f>
        <v>0</v>
      </c>
      <c r="E176" s="158">
        <f>INDEX('②利用者名簿'!$E:$E,INT((ROW()-3)/5)+2)</f>
        <v>0</v>
      </c>
      <c r="F176" s="158" t="s">
        <v>34</v>
      </c>
      <c r="G176" s="159">
        <f>SUMIF('③入力シート'!$U$4:$U$500,A176,'③入力シート'!$J$4:$J$500)</f>
        <v>0</v>
      </c>
      <c r="H176" s="158">
        <f>COUNTIF('③入力シート'!$U$4:$U$500,'集計表（市役所使用）'!$A176)</f>
        <v>0</v>
      </c>
    </row>
    <row r="177" spans="1:8">
      <c r="A177" s="157" t="str">
        <f t="shared" si="2"/>
        <v>0⑤</v>
      </c>
      <c r="B177" s="158">
        <f>INDEX('②利用者名簿'!$A:$A,INT((ROW()-3)/5)+2)</f>
        <v>0</v>
      </c>
      <c r="C177" s="158">
        <f>INDEX('②利用者名簿'!$B:$B,INT((ROW()-3)/5)+2)</f>
        <v>0</v>
      </c>
      <c r="D177" s="158">
        <f>INDEX('②利用者名簿'!$C:$C,INT((ROW()-3)/5)+2)</f>
        <v>0</v>
      </c>
      <c r="E177" s="158">
        <f>INDEX('②利用者名簿'!$E:$E,INT((ROW()-3)/5)+2)</f>
        <v>0</v>
      </c>
      <c r="F177" s="158" t="s">
        <v>145</v>
      </c>
      <c r="G177" s="159">
        <f>SUMIF('③入力シート'!$U$4:$U$500,A177,'③入力シート'!$J$4:$J$500)</f>
        <v>0</v>
      </c>
      <c r="H177" s="158">
        <f>COUNTIF('③入力シート'!$U$4:$U$500,'集計表（市役所使用）'!$A177)</f>
        <v>0</v>
      </c>
    </row>
    <row r="178" spans="1:8">
      <c r="A178" s="157" t="str">
        <f t="shared" si="2"/>
        <v>0①</v>
      </c>
      <c r="B178" s="156">
        <f>INDEX('②利用者名簿'!$A:$A,INT((ROW()-3)/5)+2)</f>
        <v>0</v>
      </c>
      <c r="C178" s="156">
        <f>INDEX('②利用者名簿'!$B:$B,INT((ROW()-3)/5)+2)</f>
        <v>0</v>
      </c>
      <c r="D178" s="156">
        <f>INDEX('②利用者名簿'!$C:$C,INT((ROW()-3)/5)+2)</f>
        <v>0</v>
      </c>
      <c r="E178" s="156">
        <f>INDEX('②利用者名簿'!$E:$E,INT((ROW()-3)/5)+2)</f>
        <v>0</v>
      </c>
      <c r="F178" s="156" t="s">
        <v>143</v>
      </c>
      <c r="G178" s="160">
        <f>SUMIF('③入力シート'!$U$4:$U$500,A178,'③入力シート'!$J$4:$J$500)</f>
        <v>0</v>
      </c>
      <c r="H178" s="156">
        <f>COUNTIF('③入力シート'!$U$4:$U$500,'集計表（市役所使用）'!$A178)</f>
        <v>0</v>
      </c>
    </row>
    <row r="179" spans="1:8">
      <c r="A179" s="157" t="str">
        <f t="shared" si="2"/>
        <v>0②</v>
      </c>
      <c r="B179" s="156">
        <f>INDEX('②利用者名簿'!$A:$A,INT((ROW()-3)/5)+2)</f>
        <v>0</v>
      </c>
      <c r="C179" s="156">
        <f>INDEX('②利用者名簿'!$B:$B,INT((ROW()-3)/5)+2)</f>
        <v>0</v>
      </c>
      <c r="D179" s="156">
        <f>INDEX('②利用者名簿'!$C:$C,INT((ROW()-3)/5)+2)</f>
        <v>0</v>
      </c>
      <c r="E179" s="156">
        <f>INDEX('②利用者名簿'!$E:$E,INT((ROW()-3)/5)+2)</f>
        <v>0</v>
      </c>
      <c r="F179" s="156" t="s">
        <v>11</v>
      </c>
      <c r="G179" s="160">
        <f>SUMIF('③入力シート'!$U$4:$U$500,A179,'③入力シート'!$J$4:$J$500)</f>
        <v>0</v>
      </c>
      <c r="H179" s="156">
        <f>COUNTIF('③入力シート'!$U$4:$U$500,'集計表（市役所使用）'!$A179)</f>
        <v>0</v>
      </c>
    </row>
    <row r="180" spans="1:8">
      <c r="A180" s="157" t="str">
        <f t="shared" si="2"/>
        <v>0③</v>
      </c>
      <c r="B180" s="156">
        <f>INDEX('②利用者名簿'!$A:$A,INT((ROW()-3)/5)+2)</f>
        <v>0</v>
      </c>
      <c r="C180" s="156">
        <f>INDEX('②利用者名簿'!$B:$B,INT((ROW()-3)/5)+2)</f>
        <v>0</v>
      </c>
      <c r="D180" s="156">
        <f>INDEX('②利用者名簿'!$C:$C,INT((ROW()-3)/5)+2)</f>
        <v>0</v>
      </c>
      <c r="E180" s="156">
        <f>INDEX('②利用者名簿'!$E:$E,INT((ROW()-3)/5)+2)</f>
        <v>0</v>
      </c>
      <c r="F180" s="156" t="s">
        <v>144</v>
      </c>
      <c r="G180" s="160">
        <f>SUMIF('③入力シート'!$U$4:$U$500,A180,'③入力シート'!$J$4:$J$500)</f>
        <v>0</v>
      </c>
      <c r="H180" s="156">
        <f>COUNTIF('③入力シート'!$U$4:$U$500,'集計表（市役所使用）'!$A180)</f>
        <v>0</v>
      </c>
    </row>
    <row r="181" spans="1:8">
      <c r="A181" s="157" t="str">
        <f t="shared" si="2"/>
        <v>0④</v>
      </c>
      <c r="B181" s="156">
        <f>INDEX('②利用者名簿'!$A:$A,INT((ROW()-3)/5)+2)</f>
        <v>0</v>
      </c>
      <c r="C181" s="156">
        <f>INDEX('②利用者名簿'!$B:$B,INT((ROW()-3)/5)+2)</f>
        <v>0</v>
      </c>
      <c r="D181" s="156">
        <f>INDEX('②利用者名簿'!$C:$C,INT((ROW()-3)/5)+2)</f>
        <v>0</v>
      </c>
      <c r="E181" s="156">
        <f>INDEX('②利用者名簿'!$E:$E,INT((ROW()-3)/5)+2)</f>
        <v>0</v>
      </c>
      <c r="F181" s="156" t="s">
        <v>34</v>
      </c>
      <c r="G181" s="160">
        <f>SUMIF('③入力シート'!$U$4:$U$500,A181,'③入力シート'!$J$4:$J$500)</f>
        <v>0</v>
      </c>
      <c r="H181" s="156">
        <f>COUNTIF('③入力シート'!$U$4:$U$500,'集計表（市役所使用）'!$A181)</f>
        <v>0</v>
      </c>
    </row>
    <row r="182" spans="1:8">
      <c r="A182" s="157" t="str">
        <f t="shared" si="2"/>
        <v>0⑤</v>
      </c>
      <c r="B182" s="156">
        <f>INDEX('②利用者名簿'!$A:$A,INT((ROW()-3)/5)+2)</f>
        <v>0</v>
      </c>
      <c r="C182" s="156">
        <f>INDEX('②利用者名簿'!$B:$B,INT((ROW()-3)/5)+2)</f>
        <v>0</v>
      </c>
      <c r="D182" s="156">
        <f>INDEX('②利用者名簿'!$C:$C,INT((ROW()-3)/5)+2)</f>
        <v>0</v>
      </c>
      <c r="E182" s="156">
        <f>INDEX('②利用者名簿'!$E:$E,INT((ROW()-3)/5)+2)</f>
        <v>0</v>
      </c>
      <c r="F182" s="156" t="s">
        <v>145</v>
      </c>
      <c r="G182" s="160">
        <f>SUMIF('③入力シート'!$U$4:$U$500,A182,'③入力シート'!$J$4:$J$500)</f>
        <v>0</v>
      </c>
      <c r="H182" s="156">
        <f>COUNTIF('③入力シート'!$U$4:$U$500,'集計表（市役所使用）'!$A182)</f>
        <v>0</v>
      </c>
    </row>
    <row r="183" spans="1:8">
      <c r="A183" s="157" t="str">
        <f t="shared" si="2"/>
        <v>0①</v>
      </c>
      <c r="B183" s="158">
        <f>INDEX('②利用者名簿'!$A:$A,INT((ROW()-3)/5)+2)</f>
        <v>0</v>
      </c>
      <c r="C183" s="158">
        <f>INDEX('②利用者名簿'!$B:$B,INT((ROW()-3)/5)+2)</f>
        <v>0</v>
      </c>
      <c r="D183" s="158">
        <f>INDEX('②利用者名簿'!$C:$C,INT((ROW()-3)/5)+2)</f>
        <v>0</v>
      </c>
      <c r="E183" s="158">
        <f>INDEX('②利用者名簿'!$E:$E,INT((ROW()-3)/5)+2)</f>
        <v>0</v>
      </c>
      <c r="F183" s="158" t="s">
        <v>143</v>
      </c>
      <c r="G183" s="159">
        <f>SUMIF('③入力シート'!$U$4:$U$500,A183,'③入力シート'!$J$4:$J$500)</f>
        <v>0</v>
      </c>
      <c r="H183" s="158">
        <f>COUNTIF('③入力シート'!$U$4:$U$500,'集計表（市役所使用）'!$A183)</f>
        <v>0</v>
      </c>
    </row>
    <row r="184" spans="1:8">
      <c r="A184" s="157" t="str">
        <f t="shared" si="2"/>
        <v>0②</v>
      </c>
      <c r="B184" s="158">
        <f>INDEX('②利用者名簿'!$A:$A,INT((ROW()-3)/5)+2)</f>
        <v>0</v>
      </c>
      <c r="C184" s="158">
        <f>INDEX('②利用者名簿'!$B:$B,INT((ROW()-3)/5)+2)</f>
        <v>0</v>
      </c>
      <c r="D184" s="158">
        <f>INDEX('②利用者名簿'!$C:$C,INT((ROW()-3)/5)+2)</f>
        <v>0</v>
      </c>
      <c r="E184" s="158">
        <f>INDEX('②利用者名簿'!$E:$E,INT((ROW()-3)/5)+2)</f>
        <v>0</v>
      </c>
      <c r="F184" s="158" t="s">
        <v>11</v>
      </c>
      <c r="G184" s="159">
        <f>SUMIF('③入力シート'!$U$4:$U$500,A184,'③入力シート'!$J$4:$J$500)</f>
        <v>0</v>
      </c>
      <c r="H184" s="158">
        <f>COUNTIF('③入力シート'!$U$4:$U$500,'集計表（市役所使用）'!$A184)</f>
        <v>0</v>
      </c>
    </row>
    <row r="185" spans="1:8">
      <c r="A185" s="157" t="str">
        <f t="shared" si="2"/>
        <v>0③</v>
      </c>
      <c r="B185" s="158">
        <f>INDEX('②利用者名簿'!$A:$A,INT((ROW()-3)/5)+2)</f>
        <v>0</v>
      </c>
      <c r="C185" s="158">
        <f>INDEX('②利用者名簿'!$B:$B,INT((ROW()-3)/5)+2)</f>
        <v>0</v>
      </c>
      <c r="D185" s="158">
        <f>INDEX('②利用者名簿'!$C:$C,INT((ROW()-3)/5)+2)</f>
        <v>0</v>
      </c>
      <c r="E185" s="158">
        <f>INDEX('②利用者名簿'!$E:$E,INT((ROW()-3)/5)+2)</f>
        <v>0</v>
      </c>
      <c r="F185" s="158" t="s">
        <v>144</v>
      </c>
      <c r="G185" s="159">
        <f>SUMIF('③入力シート'!$U$4:$U$500,A185,'③入力シート'!$J$4:$J$500)</f>
        <v>0</v>
      </c>
      <c r="H185" s="158">
        <f>COUNTIF('③入力シート'!$U$4:$U$500,'集計表（市役所使用）'!$A185)</f>
        <v>0</v>
      </c>
    </row>
    <row r="186" spans="1:8">
      <c r="A186" s="157" t="str">
        <f t="shared" si="2"/>
        <v>0④</v>
      </c>
      <c r="B186" s="158">
        <f>INDEX('②利用者名簿'!$A:$A,INT((ROW()-3)/5)+2)</f>
        <v>0</v>
      </c>
      <c r="C186" s="158">
        <f>INDEX('②利用者名簿'!$B:$B,INT((ROW()-3)/5)+2)</f>
        <v>0</v>
      </c>
      <c r="D186" s="158">
        <f>INDEX('②利用者名簿'!$C:$C,INT((ROW()-3)/5)+2)</f>
        <v>0</v>
      </c>
      <c r="E186" s="158">
        <f>INDEX('②利用者名簿'!$E:$E,INT((ROW()-3)/5)+2)</f>
        <v>0</v>
      </c>
      <c r="F186" s="158" t="s">
        <v>34</v>
      </c>
      <c r="G186" s="159">
        <f>SUMIF('③入力シート'!$U$4:$U$500,A186,'③入力シート'!$J$4:$J$500)</f>
        <v>0</v>
      </c>
      <c r="H186" s="158">
        <f>COUNTIF('③入力シート'!$U$4:$U$500,'集計表（市役所使用）'!$A186)</f>
        <v>0</v>
      </c>
    </row>
    <row r="187" spans="1:8">
      <c r="A187" s="157" t="str">
        <f t="shared" si="2"/>
        <v>0⑤</v>
      </c>
      <c r="B187" s="158">
        <f>INDEX('②利用者名簿'!$A:$A,INT((ROW()-3)/5)+2)</f>
        <v>0</v>
      </c>
      <c r="C187" s="158">
        <f>INDEX('②利用者名簿'!$B:$B,INT((ROW()-3)/5)+2)</f>
        <v>0</v>
      </c>
      <c r="D187" s="158">
        <f>INDEX('②利用者名簿'!$C:$C,INT((ROW()-3)/5)+2)</f>
        <v>0</v>
      </c>
      <c r="E187" s="158">
        <f>INDEX('②利用者名簿'!$E:$E,INT((ROW()-3)/5)+2)</f>
        <v>0</v>
      </c>
      <c r="F187" s="158" t="s">
        <v>145</v>
      </c>
      <c r="G187" s="159">
        <f>SUMIF('③入力シート'!$U$4:$U$500,A187,'③入力シート'!$J$4:$J$500)</f>
        <v>0</v>
      </c>
      <c r="H187" s="158">
        <f>COUNTIF('③入力シート'!$U$4:$U$500,'集計表（市役所使用）'!$A187)</f>
        <v>0</v>
      </c>
    </row>
    <row r="188" spans="1:8">
      <c r="A188" s="157" t="str">
        <f t="shared" si="2"/>
        <v>0①</v>
      </c>
      <c r="B188" s="156">
        <f>INDEX('②利用者名簿'!$A:$A,INT((ROW()-3)/5)+2)</f>
        <v>0</v>
      </c>
      <c r="C188" s="156">
        <f>INDEX('②利用者名簿'!$B:$B,INT((ROW()-3)/5)+2)</f>
        <v>0</v>
      </c>
      <c r="D188" s="156">
        <f>INDEX('②利用者名簿'!$C:$C,INT((ROW()-3)/5)+2)</f>
        <v>0</v>
      </c>
      <c r="E188" s="156">
        <f>INDEX('②利用者名簿'!$E:$E,INT((ROW()-3)/5)+2)</f>
        <v>0</v>
      </c>
      <c r="F188" s="156" t="s">
        <v>143</v>
      </c>
      <c r="G188" s="160">
        <f>SUMIF('③入力シート'!$U$4:$U$500,A188,'③入力シート'!$J$4:$J$500)</f>
        <v>0</v>
      </c>
      <c r="H188" s="156">
        <f>COUNTIF('③入力シート'!$U$4:$U$500,'集計表（市役所使用）'!$A188)</f>
        <v>0</v>
      </c>
    </row>
    <row r="189" spans="1:8">
      <c r="A189" s="157" t="str">
        <f t="shared" si="2"/>
        <v>0②</v>
      </c>
      <c r="B189" s="156">
        <f>INDEX('②利用者名簿'!$A:$A,INT((ROW()-3)/5)+2)</f>
        <v>0</v>
      </c>
      <c r="C189" s="156">
        <f>INDEX('②利用者名簿'!$B:$B,INT((ROW()-3)/5)+2)</f>
        <v>0</v>
      </c>
      <c r="D189" s="156">
        <f>INDEX('②利用者名簿'!$C:$C,INT((ROW()-3)/5)+2)</f>
        <v>0</v>
      </c>
      <c r="E189" s="156">
        <f>INDEX('②利用者名簿'!$E:$E,INT((ROW()-3)/5)+2)</f>
        <v>0</v>
      </c>
      <c r="F189" s="156" t="s">
        <v>11</v>
      </c>
      <c r="G189" s="160">
        <f>SUMIF('③入力シート'!$U$4:$U$500,A189,'③入力シート'!$J$4:$J$500)</f>
        <v>0</v>
      </c>
      <c r="H189" s="156">
        <f>COUNTIF('③入力シート'!$U$4:$U$500,'集計表（市役所使用）'!$A189)</f>
        <v>0</v>
      </c>
    </row>
    <row r="190" spans="1:8">
      <c r="A190" s="157" t="str">
        <f t="shared" si="2"/>
        <v>0③</v>
      </c>
      <c r="B190" s="156">
        <f>INDEX('②利用者名簿'!$A:$A,INT((ROW()-3)/5)+2)</f>
        <v>0</v>
      </c>
      <c r="C190" s="156">
        <f>INDEX('②利用者名簿'!$B:$B,INT((ROW()-3)/5)+2)</f>
        <v>0</v>
      </c>
      <c r="D190" s="156">
        <f>INDEX('②利用者名簿'!$C:$C,INT((ROW()-3)/5)+2)</f>
        <v>0</v>
      </c>
      <c r="E190" s="156">
        <f>INDEX('②利用者名簿'!$E:$E,INT((ROW()-3)/5)+2)</f>
        <v>0</v>
      </c>
      <c r="F190" s="156" t="s">
        <v>144</v>
      </c>
      <c r="G190" s="160">
        <f>SUMIF('③入力シート'!$U$4:$U$500,A190,'③入力シート'!$J$4:$J$500)</f>
        <v>0</v>
      </c>
      <c r="H190" s="156">
        <f>COUNTIF('③入力シート'!$U$4:$U$500,'集計表（市役所使用）'!$A190)</f>
        <v>0</v>
      </c>
    </row>
    <row r="191" spans="1:8">
      <c r="A191" s="157" t="str">
        <f t="shared" si="2"/>
        <v>0④</v>
      </c>
      <c r="B191" s="156">
        <f>INDEX('②利用者名簿'!$A:$A,INT((ROW()-3)/5)+2)</f>
        <v>0</v>
      </c>
      <c r="C191" s="156">
        <f>INDEX('②利用者名簿'!$B:$B,INT((ROW()-3)/5)+2)</f>
        <v>0</v>
      </c>
      <c r="D191" s="156">
        <f>INDEX('②利用者名簿'!$C:$C,INT((ROW()-3)/5)+2)</f>
        <v>0</v>
      </c>
      <c r="E191" s="156">
        <f>INDEX('②利用者名簿'!$E:$E,INT((ROW()-3)/5)+2)</f>
        <v>0</v>
      </c>
      <c r="F191" s="156" t="s">
        <v>34</v>
      </c>
      <c r="G191" s="160">
        <f>SUMIF('③入力シート'!$U$4:$U$500,A191,'③入力シート'!$J$4:$J$500)</f>
        <v>0</v>
      </c>
      <c r="H191" s="156">
        <f>COUNTIF('③入力シート'!$U$4:$U$500,'集計表（市役所使用）'!$A191)</f>
        <v>0</v>
      </c>
    </row>
    <row r="192" spans="1:8">
      <c r="A192" s="157" t="str">
        <f t="shared" si="2"/>
        <v>0⑤</v>
      </c>
      <c r="B192" s="156">
        <f>INDEX('②利用者名簿'!$A:$A,INT((ROW()-3)/5)+2)</f>
        <v>0</v>
      </c>
      <c r="C192" s="156">
        <f>INDEX('②利用者名簿'!$B:$B,INT((ROW()-3)/5)+2)</f>
        <v>0</v>
      </c>
      <c r="D192" s="156">
        <f>INDEX('②利用者名簿'!$C:$C,INT((ROW()-3)/5)+2)</f>
        <v>0</v>
      </c>
      <c r="E192" s="156">
        <f>INDEX('②利用者名簿'!$E:$E,INT((ROW()-3)/5)+2)</f>
        <v>0</v>
      </c>
      <c r="F192" s="156" t="s">
        <v>145</v>
      </c>
      <c r="G192" s="160">
        <f>SUMIF('③入力シート'!$U$4:$U$500,A192,'③入力シート'!$J$4:$J$500)</f>
        <v>0</v>
      </c>
      <c r="H192" s="156">
        <f>COUNTIF('③入力シート'!$U$4:$U$500,'集計表（市役所使用）'!$A192)</f>
        <v>0</v>
      </c>
    </row>
    <row r="193" spans="1:8">
      <c r="A193" s="157" t="str">
        <f t="shared" si="2"/>
        <v>0①</v>
      </c>
      <c r="B193" s="158">
        <f>INDEX('②利用者名簿'!$A:$A,INT((ROW()-3)/5)+2)</f>
        <v>0</v>
      </c>
      <c r="C193" s="158">
        <f>INDEX('②利用者名簿'!$B:$B,INT((ROW()-3)/5)+2)</f>
        <v>0</v>
      </c>
      <c r="D193" s="158">
        <f>INDEX('②利用者名簿'!$C:$C,INT((ROW()-3)/5)+2)</f>
        <v>0</v>
      </c>
      <c r="E193" s="158">
        <f>INDEX('②利用者名簿'!$E:$E,INT((ROW()-3)/5)+2)</f>
        <v>0</v>
      </c>
      <c r="F193" s="158" t="s">
        <v>143</v>
      </c>
      <c r="G193" s="159">
        <f>SUMIF('③入力シート'!$U$4:$U$500,A193,'③入力シート'!$J$4:$J$500)</f>
        <v>0</v>
      </c>
      <c r="H193" s="158">
        <f>COUNTIF('③入力シート'!$U$4:$U$500,'集計表（市役所使用）'!$A193)</f>
        <v>0</v>
      </c>
    </row>
    <row r="194" spans="1:8">
      <c r="A194" s="157" t="str">
        <f t="shared" si="2"/>
        <v>0②</v>
      </c>
      <c r="B194" s="158">
        <f>INDEX('②利用者名簿'!$A:$A,INT((ROW()-3)/5)+2)</f>
        <v>0</v>
      </c>
      <c r="C194" s="158">
        <f>INDEX('②利用者名簿'!$B:$B,INT((ROW()-3)/5)+2)</f>
        <v>0</v>
      </c>
      <c r="D194" s="158">
        <f>INDEX('②利用者名簿'!$C:$C,INT((ROW()-3)/5)+2)</f>
        <v>0</v>
      </c>
      <c r="E194" s="158">
        <f>INDEX('②利用者名簿'!$E:$E,INT((ROW()-3)/5)+2)</f>
        <v>0</v>
      </c>
      <c r="F194" s="158" t="s">
        <v>11</v>
      </c>
      <c r="G194" s="159">
        <f>SUMIF('③入力シート'!$U$4:$U$500,A194,'③入力シート'!$J$4:$J$500)</f>
        <v>0</v>
      </c>
      <c r="H194" s="158">
        <f>COUNTIF('③入力シート'!$U$4:$U$500,'集計表（市役所使用）'!$A194)</f>
        <v>0</v>
      </c>
    </row>
    <row r="195" spans="1:8">
      <c r="A195" s="157" t="str">
        <f t="shared" ref="A195:A258" si="3">CONCATENATE(B195,F195)</f>
        <v>0③</v>
      </c>
      <c r="B195" s="158">
        <f>INDEX('②利用者名簿'!$A:$A,INT((ROW()-3)/5)+2)</f>
        <v>0</v>
      </c>
      <c r="C195" s="158">
        <f>INDEX('②利用者名簿'!$B:$B,INT((ROW()-3)/5)+2)</f>
        <v>0</v>
      </c>
      <c r="D195" s="158">
        <f>INDEX('②利用者名簿'!$C:$C,INT((ROW()-3)/5)+2)</f>
        <v>0</v>
      </c>
      <c r="E195" s="158">
        <f>INDEX('②利用者名簿'!$E:$E,INT((ROW()-3)/5)+2)</f>
        <v>0</v>
      </c>
      <c r="F195" s="158" t="s">
        <v>144</v>
      </c>
      <c r="G195" s="159">
        <f>SUMIF('③入力シート'!$U$4:$U$500,A195,'③入力シート'!$J$4:$J$500)</f>
        <v>0</v>
      </c>
      <c r="H195" s="158">
        <f>COUNTIF('③入力シート'!$U$4:$U$500,'集計表（市役所使用）'!$A195)</f>
        <v>0</v>
      </c>
    </row>
    <row r="196" spans="1:8">
      <c r="A196" s="157" t="str">
        <f t="shared" si="3"/>
        <v>0④</v>
      </c>
      <c r="B196" s="158">
        <f>INDEX('②利用者名簿'!$A:$A,INT((ROW()-3)/5)+2)</f>
        <v>0</v>
      </c>
      <c r="C196" s="158">
        <f>INDEX('②利用者名簿'!$B:$B,INT((ROW()-3)/5)+2)</f>
        <v>0</v>
      </c>
      <c r="D196" s="158">
        <f>INDEX('②利用者名簿'!$C:$C,INT((ROW()-3)/5)+2)</f>
        <v>0</v>
      </c>
      <c r="E196" s="158">
        <f>INDEX('②利用者名簿'!$E:$E,INT((ROW()-3)/5)+2)</f>
        <v>0</v>
      </c>
      <c r="F196" s="158" t="s">
        <v>34</v>
      </c>
      <c r="G196" s="159">
        <f>SUMIF('③入力シート'!$U$4:$U$500,A196,'③入力シート'!$J$4:$J$500)</f>
        <v>0</v>
      </c>
      <c r="H196" s="158">
        <f>COUNTIF('③入力シート'!$U$4:$U$500,'集計表（市役所使用）'!$A196)</f>
        <v>0</v>
      </c>
    </row>
    <row r="197" spans="1:8">
      <c r="A197" s="157" t="str">
        <f t="shared" si="3"/>
        <v>0⑤</v>
      </c>
      <c r="B197" s="158">
        <f>INDEX('②利用者名簿'!$A:$A,INT((ROW()-3)/5)+2)</f>
        <v>0</v>
      </c>
      <c r="C197" s="158">
        <f>INDEX('②利用者名簿'!$B:$B,INT((ROW()-3)/5)+2)</f>
        <v>0</v>
      </c>
      <c r="D197" s="158">
        <f>INDEX('②利用者名簿'!$C:$C,INT((ROW()-3)/5)+2)</f>
        <v>0</v>
      </c>
      <c r="E197" s="158">
        <f>INDEX('②利用者名簿'!$E:$E,INT((ROW()-3)/5)+2)</f>
        <v>0</v>
      </c>
      <c r="F197" s="158" t="s">
        <v>145</v>
      </c>
      <c r="G197" s="159">
        <f>SUMIF('③入力シート'!$U$4:$U$500,A197,'③入力シート'!$J$4:$J$500)</f>
        <v>0</v>
      </c>
      <c r="H197" s="158">
        <f>COUNTIF('③入力シート'!$U$4:$U$500,'集計表（市役所使用）'!$A197)</f>
        <v>0</v>
      </c>
    </row>
    <row r="198" spans="1:8">
      <c r="A198" s="157" t="str">
        <f t="shared" si="3"/>
        <v>0①</v>
      </c>
      <c r="B198" s="156">
        <f>INDEX('②利用者名簿'!$A:$A,INT((ROW()-3)/5)+2)</f>
        <v>0</v>
      </c>
      <c r="C198" s="156">
        <f>INDEX('②利用者名簿'!$B:$B,INT((ROW()-3)/5)+2)</f>
        <v>0</v>
      </c>
      <c r="D198" s="156">
        <f>INDEX('②利用者名簿'!$C:$C,INT((ROW()-3)/5)+2)</f>
        <v>0</v>
      </c>
      <c r="E198" s="156">
        <f>INDEX('②利用者名簿'!$E:$E,INT((ROW()-3)/5)+2)</f>
        <v>0</v>
      </c>
      <c r="F198" s="156" t="s">
        <v>143</v>
      </c>
      <c r="G198" s="160">
        <f>SUMIF('③入力シート'!$U$4:$U$500,A198,'③入力シート'!$J$4:$J$500)</f>
        <v>0</v>
      </c>
      <c r="H198" s="156">
        <f>COUNTIF('③入力シート'!$U$4:$U$500,'集計表（市役所使用）'!$A198)</f>
        <v>0</v>
      </c>
    </row>
    <row r="199" spans="1:8">
      <c r="A199" s="157" t="str">
        <f t="shared" si="3"/>
        <v>0②</v>
      </c>
      <c r="B199" s="156">
        <f>INDEX('②利用者名簿'!$A:$A,INT((ROW()-3)/5)+2)</f>
        <v>0</v>
      </c>
      <c r="C199" s="156">
        <f>INDEX('②利用者名簿'!$B:$B,INT((ROW()-3)/5)+2)</f>
        <v>0</v>
      </c>
      <c r="D199" s="156">
        <f>INDEX('②利用者名簿'!$C:$C,INT((ROW()-3)/5)+2)</f>
        <v>0</v>
      </c>
      <c r="E199" s="156">
        <f>INDEX('②利用者名簿'!$E:$E,INT((ROW()-3)/5)+2)</f>
        <v>0</v>
      </c>
      <c r="F199" s="156" t="s">
        <v>11</v>
      </c>
      <c r="G199" s="160">
        <f>SUMIF('③入力シート'!$U$4:$U$500,A199,'③入力シート'!$J$4:$J$500)</f>
        <v>0</v>
      </c>
      <c r="H199" s="156">
        <f>COUNTIF('③入力シート'!$U$4:$U$500,'集計表（市役所使用）'!$A199)</f>
        <v>0</v>
      </c>
    </row>
    <row r="200" spans="1:8">
      <c r="A200" s="157" t="str">
        <f t="shared" si="3"/>
        <v>0③</v>
      </c>
      <c r="B200" s="156">
        <f>INDEX('②利用者名簿'!$A:$A,INT((ROW()-3)/5)+2)</f>
        <v>0</v>
      </c>
      <c r="C200" s="156">
        <f>INDEX('②利用者名簿'!$B:$B,INT((ROW()-3)/5)+2)</f>
        <v>0</v>
      </c>
      <c r="D200" s="156">
        <f>INDEX('②利用者名簿'!$C:$C,INT((ROW()-3)/5)+2)</f>
        <v>0</v>
      </c>
      <c r="E200" s="156">
        <f>INDEX('②利用者名簿'!$E:$E,INT((ROW()-3)/5)+2)</f>
        <v>0</v>
      </c>
      <c r="F200" s="156" t="s">
        <v>144</v>
      </c>
      <c r="G200" s="160">
        <f>SUMIF('③入力シート'!$U$4:$U$500,A200,'③入力シート'!$J$4:$J$500)</f>
        <v>0</v>
      </c>
      <c r="H200" s="156">
        <f>COUNTIF('③入力シート'!$U$4:$U$500,'集計表（市役所使用）'!$A200)</f>
        <v>0</v>
      </c>
    </row>
    <row r="201" spans="1:8">
      <c r="A201" s="157" t="str">
        <f t="shared" si="3"/>
        <v>0④</v>
      </c>
      <c r="B201" s="156">
        <f>INDEX('②利用者名簿'!$A:$A,INT((ROW()-3)/5)+2)</f>
        <v>0</v>
      </c>
      <c r="C201" s="156">
        <f>INDEX('②利用者名簿'!$B:$B,INT((ROW()-3)/5)+2)</f>
        <v>0</v>
      </c>
      <c r="D201" s="156">
        <f>INDEX('②利用者名簿'!$C:$C,INT((ROW()-3)/5)+2)</f>
        <v>0</v>
      </c>
      <c r="E201" s="156">
        <f>INDEX('②利用者名簿'!$E:$E,INT((ROW()-3)/5)+2)</f>
        <v>0</v>
      </c>
      <c r="F201" s="156" t="s">
        <v>34</v>
      </c>
      <c r="G201" s="160">
        <f>SUMIF('③入力シート'!$U$4:$U$500,A201,'③入力シート'!$J$4:$J$500)</f>
        <v>0</v>
      </c>
      <c r="H201" s="156">
        <f>COUNTIF('③入力シート'!$U$4:$U$500,'集計表（市役所使用）'!$A201)</f>
        <v>0</v>
      </c>
    </row>
    <row r="202" spans="1:8">
      <c r="A202" s="157" t="str">
        <f t="shared" si="3"/>
        <v>0⑤</v>
      </c>
      <c r="B202" s="156">
        <f>INDEX('②利用者名簿'!$A:$A,INT((ROW()-3)/5)+2)</f>
        <v>0</v>
      </c>
      <c r="C202" s="156">
        <f>INDEX('②利用者名簿'!$B:$B,INT((ROW()-3)/5)+2)</f>
        <v>0</v>
      </c>
      <c r="D202" s="156">
        <f>INDEX('②利用者名簿'!$C:$C,INT((ROW()-3)/5)+2)</f>
        <v>0</v>
      </c>
      <c r="E202" s="156">
        <f>INDEX('②利用者名簿'!$E:$E,INT((ROW()-3)/5)+2)</f>
        <v>0</v>
      </c>
      <c r="F202" s="156" t="s">
        <v>145</v>
      </c>
      <c r="G202" s="160">
        <f>SUMIF('③入力シート'!$U$4:$U$500,A202,'③入力シート'!$J$4:$J$500)</f>
        <v>0</v>
      </c>
      <c r="H202" s="156">
        <f>COUNTIF('③入力シート'!$U$4:$U$500,'集計表（市役所使用）'!$A202)</f>
        <v>0</v>
      </c>
    </row>
    <row r="203" spans="1:8">
      <c r="A203" s="157" t="str">
        <f t="shared" si="3"/>
        <v>0①</v>
      </c>
      <c r="B203" s="158">
        <f>INDEX('②利用者名簿'!$A:$A,INT((ROW()-3)/5)+2)</f>
        <v>0</v>
      </c>
      <c r="C203" s="158">
        <f>INDEX('②利用者名簿'!$B:$B,INT((ROW()-3)/5)+2)</f>
        <v>0</v>
      </c>
      <c r="D203" s="158">
        <f>INDEX('②利用者名簿'!$C:$C,INT((ROW()-3)/5)+2)</f>
        <v>0</v>
      </c>
      <c r="E203" s="158">
        <f>INDEX('②利用者名簿'!$E:$E,INT((ROW()-3)/5)+2)</f>
        <v>0</v>
      </c>
      <c r="F203" s="158" t="s">
        <v>143</v>
      </c>
      <c r="G203" s="159">
        <f>SUMIF('③入力シート'!$U$4:$U$500,A203,'③入力シート'!$J$4:$J$500)</f>
        <v>0</v>
      </c>
      <c r="H203" s="158">
        <f>COUNTIF('③入力シート'!$U$4:$U$500,'集計表（市役所使用）'!$A203)</f>
        <v>0</v>
      </c>
    </row>
    <row r="204" spans="1:8">
      <c r="A204" s="157" t="str">
        <f t="shared" si="3"/>
        <v>0②</v>
      </c>
      <c r="B204" s="158">
        <f>INDEX('②利用者名簿'!$A:$A,INT((ROW()-3)/5)+2)</f>
        <v>0</v>
      </c>
      <c r="C204" s="158">
        <f>INDEX('②利用者名簿'!$B:$B,INT((ROW()-3)/5)+2)</f>
        <v>0</v>
      </c>
      <c r="D204" s="158">
        <f>INDEX('②利用者名簿'!$C:$C,INT((ROW()-3)/5)+2)</f>
        <v>0</v>
      </c>
      <c r="E204" s="158">
        <f>INDEX('②利用者名簿'!$E:$E,INT((ROW()-3)/5)+2)</f>
        <v>0</v>
      </c>
      <c r="F204" s="158" t="s">
        <v>11</v>
      </c>
      <c r="G204" s="159">
        <f>SUMIF('③入力シート'!$U$4:$U$500,A204,'③入力シート'!$J$4:$J$500)</f>
        <v>0</v>
      </c>
      <c r="H204" s="158">
        <f>COUNTIF('③入力シート'!$U$4:$U$500,'集計表（市役所使用）'!$A204)</f>
        <v>0</v>
      </c>
    </row>
    <row r="205" spans="1:8">
      <c r="A205" s="157" t="str">
        <f t="shared" si="3"/>
        <v>0③</v>
      </c>
      <c r="B205" s="158">
        <f>INDEX('②利用者名簿'!$A:$A,INT((ROW()-3)/5)+2)</f>
        <v>0</v>
      </c>
      <c r="C205" s="158">
        <f>INDEX('②利用者名簿'!$B:$B,INT((ROW()-3)/5)+2)</f>
        <v>0</v>
      </c>
      <c r="D205" s="158">
        <f>INDEX('②利用者名簿'!$C:$C,INT((ROW()-3)/5)+2)</f>
        <v>0</v>
      </c>
      <c r="E205" s="158">
        <f>INDEX('②利用者名簿'!$E:$E,INT((ROW()-3)/5)+2)</f>
        <v>0</v>
      </c>
      <c r="F205" s="158" t="s">
        <v>144</v>
      </c>
      <c r="G205" s="159">
        <f>SUMIF('③入力シート'!$U$4:$U$500,A205,'③入力シート'!$J$4:$J$500)</f>
        <v>0</v>
      </c>
      <c r="H205" s="158">
        <f>COUNTIF('③入力シート'!$U$4:$U$500,'集計表（市役所使用）'!$A205)</f>
        <v>0</v>
      </c>
    </row>
    <row r="206" spans="1:8">
      <c r="A206" s="157" t="str">
        <f t="shared" si="3"/>
        <v>0④</v>
      </c>
      <c r="B206" s="158">
        <f>INDEX('②利用者名簿'!$A:$A,INT((ROW()-3)/5)+2)</f>
        <v>0</v>
      </c>
      <c r="C206" s="158">
        <f>INDEX('②利用者名簿'!$B:$B,INT((ROW()-3)/5)+2)</f>
        <v>0</v>
      </c>
      <c r="D206" s="158">
        <f>INDEX('②利用者名簿'!$C:$C,INT((ROW()-3)/5)+2)</f>
        <v>0</v>
      </c>
      <c r="E206" s="158">
        <f>INDEX('②利用者名簿'!$E:$E,INT((ROW()-3)/5)+2)</f>
        <v>0</v>
      </c>
      <c r="F206" s="158" t="s">
        <v>34</v>
      </c>
      <c r="G206" s="159">
        <f>SUMIF('③入力シート'!$U$4:$U$500,A206,'③入力シート'!$J$4:$J$500)</f>
        <v>0</v>
      </c>
      <c r="H206" s="158">
        <f>COUNTIF('③入力シート'!$U$4:$U$500,'集計表（市役所使用）'!$A206)</f>
        <v>0</v>
      </c>
    </row>
    <row r="207" spans="1:8">
      <c r="A207" s="157" t="str">
        <f t="shared" si="3"/>
        <v>0⑤</v>
      </c>
      <c r="B207" s="158">
        <f>INDEX('②利用者名簿'!$A:$A,INT((ROW()-3)/5)+2)</f>
        <v>0</v>
      </c>
      <c r="C207" s="158">
        <f>INDEX('②利用者名簿'!$B:$B,INT((ROW()-3)/5)+2)</f>
        <v>0</v>
      </c>
      <c r="D207" s="158">
        <f>INDEX('②利用者名簿'!$C:$C,INT((ROW()-3)/5)+2)</f>
        <v>0</v>
      </c>
      <c r="E207" s="158">
        <f>INDEX('②利用者名簿'!$E:$E,INT((ROW()-3)/5)+2)</f>
        <v>0</v>
      </c>
      <c r="F207" s="158" t="s">
        <v>145</v>
      </c>
      <c r="G207" s="159">
        <f>SUMIF('③入力シート'!$U$4:$U$500,A207,'③入力シート'!$J$4:$J$500)</f>
        <v>0</v>
      </c>
      <c r="H207" s="158">
        <f>COUNTIF('③入力シート'!$U$4:$U$500,'集計表（市役所使用）'!$A207)</f>
        <v>0</v>
      </c>
    </row>
    <row r="208" spans="1:8">
      <c r="A208" s="157" t="str">
        <f t="shared" si="3"/>
        <v>0①</v>
      </c>
      <c r="B208" s="156">
        <f>INDEX('②利用者名簿'!$A:$A,INT((ROW()-3)/5)+2)</f>
        <v>0</v>
      </c>
      <c r="C208" s="156">
        <f>INDEX('②利用者名簿'!$B:$B,INT((ROW()-3)/5)+2)</f>
        <v>0</v>
      </c>
      <c r="D208" s="156">
        <f>INDEX('②利用者名簿'!$C:$C,INT((ROW()-3)/5)+2)</f>
        <v>0</v>
      </c>
      <c r="E208" s="156">
        <f>INDEX('②利用者名簿'!$E:$E,INT((ROW()-3)/5)+2)</f>
        <v>0</v>
      </c>
      <c r="F208" s="156" t="s">
        <v>143</v>
      </c>
      <c r="G208" s="160">
        <f>SUMIF('③入力シート'!$U$4:$U$500,A208,'③入力シート'!$J$4:$J$500)</f>
        <v>0</v>
      </c>
      <c r="H208" s="156">
        <f>COUNTIF('③入力シート'!$U$4:$U$500,'集計表（市役所使用）'!$A208)</f>
        <v>0</v>
      </c>
    </row>
    <row r="209" spans="1:8">
      <c r="A209" s="157" t="str">
        <f t="shared" si="3"/>
        <v>0②</v>
      </c>
      <c r="B209" s="156">
        <f>INDEX('②利用者名簿'!$A:$A,INT((ROW()-3)/5)+2)</f>
        <v>0</v>
      </c>
      <c r="C209" s="156">
        <f>INDEX('②利用者名簿'!$B:$B,INT((ROW()-3)/5)+2)</f>
        <v>0</v>
      </c>
      <c r="D209" s="156">
        <f>INDEX('②利用者名簿'!$C:$C,INT((ROW()-3)/5)+2)</f>
        <v>0</v>
      </c>
      <c r="E209" s="156">
        <f>INDEX('②利用者名簿'!$E:$E,INT((ROW()-3)/5)+2)</f>
        <v>0</v>
      </c>
      <c r="F209" s="156" t="s">
        <v>11</v>
      </c>
      <c r="G209" s="160">
        <f>SUMIF('③入力シート'!$U$4:$U$500,A209,'③入力シート'!$J$4:$J$500)</f>
        <v>0</v>
      </c>
      <c r="H209" s="156">
        <f>COUNTIF('③入力シート'!$U$4:$U$500,'集計表（市役所使用）'!$A209)</f>
        <v>0</v>
      </c>
    </row>
    <row r="210" spans="1:8">
      <c r="A210" s="157" t="str">
        <f t="shared" si="3"/>
        <v>0③</v>
      </c>
      <c r="B210" s="156">
        <f>INDEX('②利用者名簿'!$A:$A,INT((ROW()-3)/5)+2)</f>
        <v>0</v>
      </c>
      <c r="C210" s="156">
        <f>INDEX('②利用者名簿'!$B:$B,INT((ROW()-3)/5)+2)</f>
        <v>0</v>
      </c>
      <c r="D210" s="156">
        <f>INDEX('②利用者名簿'!$C:$C,INT((ROW()-3)/5)+2)</f>
        <v>0</v>
      </c>
      <c r="E210" s="156">
        <f>INDEX('②利用者名簿'!$E:$E,INT((ROW()-3)/5)+2)</f>
        <v>0</v>
      </c>
      <c r="F210" s="156" t="s">
        <v>144</v>
      </c>
      <c r="G210" s="160">
        <f>SUMIF('③入力シート'!$U$4:$U$500,A210,'③入力シート'!$J$4:$J$500)</f>
        <v>0</v>
      </c>
      <c r="H210" s="156">
        <f>COUNTIF('③入力シート'!$U$4:$U$500,'集計表（市役所使用）'!$A210)</f>
        <v>0</v>
      </c>
    </row>
    <row r="211" spans="1:8">
      <c r="A211" s="157" t="str">
        <f t="shared" si="3"/>
        <v>0④</v>
      </c>
      <c r="B211" s="156">
        <f>INDEX('②利用者名簿'!$A:$A,INT((ROW()-3)/5)+2)</f>
        <v>0</v>
      </c>
      <c r="C211" s="156">
        <f>INDEX('②利用者名簿'!$B:$B,INT((ROW()-3)/5)+2)</f>
        <v>0</v>
      </c>
      <c r="D211" s="156">
        <f>INDEX('②利用者名簿'!$C:$C,INT((ROW()-3)/5)+2)</f>
        <v>0</v>
      </c>
      <c r="E211" s="156">
        <f>INDEX('②利用者名簿'!$E:$E,INT((ROW()-3)/5)+2)</f>
        <v>0</v>
      </c>
      <c r="F211" s="156" t="s">
        <v>34</v>
      </c>
      <c r="G211" s="160">
        <f>SUMIF('③入力シート'!$U$4:$U$500,A211,'③入力シート'!$J$4:$J$500)</f>
        <v>0</v>
      </c>
      <c r="H211" s="156">
        <f>COUNTIF('③入力シート'!$U$4:$U$500,'集計表（市役所使用）'!$A211)</f>
        <v>0</v>
      </c>
    </row>
    <row r="212" spans="1:8">
      <c r="A212" s="157" t="str">
        <f t="shared" si="3"/>
        <v>0⑤</v>
      </c>
      <c r="B212" s="156">
        <f>INDEX('②利用者名簿'!$A:$A,INT((ROW()-3)/5)+2)</f>
        <v>0</v>
      </c>
      <c r="C212" s="156">
        <f>INDEX('②利用者名簿'!$B:$B,INT((ROW()-3)/5)+2)</f>
        <v>0</v>
      </c>
      <c r="D212" s="156">
        <f>INDEX('②利用者名簿'!$C:$C,INT((ROW()-3)/5)+2)</f>
        <v>0</v>
      </c>
      <c r="E212" s="156">
        <f>INDEX('②利用者名簿'!$E:$E,INT((ROW()-3)/5)+2)</f>
        <v>0</v>
      </c>
      <c r="F212" s="156" t="s">
        <v>145</v>
      </c>
      <c r="G212" s="160">
        <f>SUMIF('③入力シート'!$U$4:$U$500,A212,'③入力シート'!$J$4:$J$500)</f>
        <v>0</v>
      </c>
      <c r="H212" s="156">
        <f>COUNTIF('③入力シート'!$U$4:$U$500,'集計表（市役所使用）'!$A212)</f>
        <v>0</v>
      </c>
    </row>
    <row r="213" spans="1:8">
      <c r="A213" s="157" t="str">
        <f t="shared" si="3"/>
        <v>0①</v>
      </c>
      <c r="B213" s="158">
        <f>INDEX('②利用者名簿'!$A:$A,INT((ROW()-3)/5)+2)</f>
        <v>0</v>
      </c>
      <c r="C213" s="158">
        <f>INDEX('②利用者名簿'!$B:$B,INT((ROW()-3)/5)+2)</f>
        <v>0</v>
      </c>
      <c r="D213" s="158">
        <f>INDEX('②利用者名簿'!$C:$C,INT((ROW()-3)/5)+2)</f>
        <v>0</v>
      </c>
      <c r="E213" s="158">
        <f>INDEX('②利用者名簿'!$E:$E,INT((ROW()-3)/5)+2)</f>
        <v>0</v>
      </c>
      <c r="F213" s="158" t="s">
        <v>143</v>
      </c>
      <c r="G213" s="159">
        <f>SUMIF('③入力シート'!$U$4:$U$500,A213,'③入力シート'!$J$4:$J$500)</f>
        <v>0</v>
      </c>
      <c r="H213" s="158">
        <f>COUNTIF('③入力シート'!$U$4:$U$500,'集計表（市役所使用）'!$A213)</f>
        <v>0</v>
      </c>
    </row>
    <row r="214" spans="1:8">
      <c r="A214" s="157" t="str">
        <f t="shared" si="3"/>
        <v>0②</v>
      </c>
      <c r="B214" s="158">
        <f>INDEX('②利用者名簿'!$A:$A,INT((ROW()-3)/5)+2)</f>
        <v>0</v>
      </c>
      <c r="C214" s="158">
        <f>INDEX('②利用者名簿'!$B:$B,INT((ROW()-3)/5)+2)</f>
        <v>0</v>
      </c>
      <c r="D214" s="158">
        <f>INDEX('②利用者名簿'!$C:$C,INT((ROW()-3)/5)+2)</f>
        <v>0</v>
      </c>
      <c r="E214" s="158">
        <f>INDEX('②利用者名簿'!$E:$E,INT((ROW()-3)/5)+2)</f>
        <v>0</v>
      </c>
      <c r="F214" s="158" t="s">
        <v>11</v>
      </c>
      <c r="G214" s="159">
        <f>SUMIF('③入力シート'!$U$4:$U$500,A214,'③入力シート'!$J$4:$J$500)</f>
        <v>0</v>
      </c>
      <c r="H214" s="158">
        <f>COUNTIF('③入力シート'!$U$4:$U$500,'集計表（市役所使用）'!$A214)</f>
        <v>0</v>
      </c>
    </row>
    <row r="215" spans="1:8">
      <c r="A215" s="157" t="str">
        <f t="shared" si="3"/>
        <v>0③</v>
      </c>
      <c r="B215" s="158">
        <f>INDEX('②利用者名簿'!$A:$A,INT((ROW()-3)/5)+2)</f>
        <v>0</v>
      </c>
      <c r="C215" s="158">
        <f>INDEX('②利用者名簿'!$B:$B,INT((ROW()-3)/5)+2)</f>
        <v>0</v>
      </c>
      <c r="D215" s="158">
        <f>INDEX('②利用者名簿'!$C:$C,INT((ROW()-3)/5)+2)</f>
        <v>0</v>
      </c>
      <c r="E215" s="158">
        <f>INDEX('②利用者名簿'!$E:$E,INT((ROW()-3)/5)+2)</f>
        <v>0</v>
      </c>
      <c r="F215" s="158" t="s">
        <v>144</v>
      </c>
      <c r="G215" s="159">
        <f>SUMIF('③入力シート'!$U$4:$U$500,A215,'③入力シート'!$J$4:$J$500)</f>
        <v>0</v>
      </c>
      <c r="H215" s="158">
        <f>COUNTIF('③入力シート'!$U$4:$U$500,'集計表（市役所使用）'!$A215)</f>
        <v>0</v>
      </c>
    </row>
    <row r="216" spans="1:8">
      <c r="A216" s="157" t="str">
        <f t="shared" si="3"/>
        <v>0④</v>
      </c>
      <c r="B216" s="158">
        <f>INDEX('②利用者名簿'!$A:$A,INT((ROW()-3)/5)+2)</f>
        <v>0</v>
      </c>
      <c r="C216" s="158">
        <f>INDEX('②利用者名簿'!$B:$B,INT((ROW()-3)/5)+2)</f>
        <v>0</v>
      </c>
      <c r="D216" s="158">
        <f>INDEX('②利用者名簿'!$C:$C,INT((ROW()-3)/5)+2)</f>
        <v>0</v>
      </c>
      <c r="E216" s="158">
        <f>INDEX('②利用者名簿'!$E:$E,INT((ROW()-3)/5)+2)</f>
        <v>0</v>
      </c>
      <c r="F216" s="158" t="s">
        <v>34</v>
      </c>
      <c r="G216" s="159">
        <f>SUMIF('③入力シート'!$U$4:$U$500,A216,'③入力シート'!$J$4:$J$500)</f>
        <v>0</v>
      </c>
      <c r="H216" s="158">
        <f>COUNTIF('③入力シート'!$U$4:$U$500,'集計表（市役所使用）'!$A216)</f>
        <v>0</v>
      </c>
    </row>
    <row r="217" spans="1:8">
      <c r="A217" s="157" t="str">
        <f t="shared" si="3"/>
        <v>0⑤</v>
      </c>
      <c r="B217" s="158">
        <f>INDEX('②利用者名簿'!$A:$A,INT((ROW()-3)/5)+2)</f>
        <v>0</v>
      </c>
      <c r="C217" s="158">
        <f>INDEX('②利用者名簿'!$B:$B,INT((ROW()-3)/5)+2)</f>
        <v>0</v>
      </c>
      <c r="D217" s="158">
        <f>INDEX('②利用者名簿'!$C:$C,INT((ROW()-3)/5)+2)</f>
        <v>0</v>
      </c>
      <c r="E217" s="158">
        <f>INDEX('②利用者名簿'!$E:$E,INT((ROW()-3)/5)+2)</f>
        <v>0</v>
      </c>
      <c r="F217" s="158" t="s">
        <v>145</v>
      </c>
      <c r="G217" s="159">
        <f>SUMIF('③入力シート'!$U$4:$U$500,A217,'③入力シート'!$J$4:$J$500)</f>
        <v>0</v>
      </c>
      <c r="H217" s="158">
        <f>COUNTIF('③入力シート'!$U$4:$U$500,'集計表（市役所使用）'!$A217)</f>
        <v>0</v>
      </c>
    </row>
    <row r="218" spans="1:8">
      <c r="A218" s="157" t="str">
        <f t="shared" si="3"/>
        <v>0①</v>
      </c>
      <c r="B218" s="156">
        <f>INDEX('②利用者名簿'!$A:$A,INT((ROW()-3)/5)+2)</f>
        <v>0</v>
      </c>
      <c r="C218" s="156">
        <f>INDEX('②利用者名簿'!$B:$B,INT((ROW()-3)/5)+2)</f>
        <v>0</v>
      </c>
      <c r="D218" s="156">
        <f>INDEX('②利用者名簿'!$C:$C,INT((ROW()-3)/5)+2)</f>
        <v>0</v>
      </c>
      <c r="E218" s="156">
        <f>INDEX('②利用者名簿'!$E:$E,INT((ROW()-3)/5)+2)</f>
        <v>0</v>
      </c>
      <c r="F218" s="156" t="s">
        <v>143</v>
      </c>
      <c r="G218" s="160">
        <f>SUMIF('③入力シート'!$U$4:$U$500,A218,'③入力シート'!$J$4:$J$500)</f>
        <v>0</v>
      </c>
      <c r="H218" s="156">
        <f>COUNTIF('③入力シート'!$U$4:$U$500,'集計表（市役所使用）'!$A218)</f>
        <v>0</v>
      </c>
    </row>
    <row r="219" spans="1:8">
      <c r="A219" s="157" t="str">
        <f t="shared" si="3"/>
        <v>0②</v>
      </c>
      <c r="B219" s="156">
        <f>INDEX('②利用者名簿'!$A:$A,INT((ROW()-3)/5)+2)</f>
        <v>0</v>
      </c>
      <c r="C219" s="156">
        <f>INDEX('②利用者名簿'!$B:$B,INT((ROW()-3)/5)+2)</f>
        <v>0</v>
      </c>
      <c r="D219" s="156">
        <f>INDEX('②利用者名簿'!$C:$C,INT((ROW()-3)/5)+2)</f>
        <v>0</v>
      </c>
      <c r="E219" s="156">
        <f>INDEX('②利用者名簿'!$E:$E,INT((ROW()-3)/5)+2)</f>
        <v>0</v>
      </c>
      <c r="F219" s="156" t="s">
        <v>11</v>
      </c>
      <c r="G219" s="160">
        <f>SUMIF('③入力シート'!$U$4:$U$500,A219,'③入力シート'!$J$4:$J$500)</f>
        <v>0</v>
      </c>
      <c r="H219" s="156">
        <f>COUNTIF('③入力シート'!$U$4:$U$500,'集計表（市役所使用）'!$A219)</f>
        <v>0</v>
      </c>
    </row>
    <row r="220" spans="1:8">
      <c r="A220" s="157" t="str">
        <f t="shared" si="3"/>
        <v>0③</v>
      </c>
      <c r="B220" s="156">
        <f>INDEX('②利用者名簿'!$A:$A,INT((ROW()-3)/5)+2)</f>
        <v>0</v>
      </c>
      <c r="C220" s="156">
        <f>INDEX('②利用者名簿'!$B:$B,INT((ROW()-3)/5)+2)</f>
        <v>0</v>
      </c>
      <c r="D220" s="156">
        <f>INDEX('②利用者名簿'!$C:$C,INT((ROW()-3)/5)+2)</f>
        <v>0</v>
      </c>
      <c r="E220" s="156">
        <f>INDEX('②利用者名簿'!$E:$E,INT((ROW()-3)/5)+2)</f>
        <v>0</v>
      </c>
      <c r="F220" s="156" t="s">
        <v>144</v>
      </c>
      <c r="G220" s="160">
        <f>SUMIF('③入力シート'!$U$4:$U$500,A220,'③入力シート'!$J$4:$J$500)</f>
        <v>0</v>
      </c>
      <c r="H220" s="156">
        <f>COUNTIF('③入力シート'!$U$4:$U$500,'集計表（市役所使用）'!$A220)</f>
        <v>0</v>
      </c>
    </row>
    <row r="221" spans="1:8">
      <c r="A221" s="157" t="str">
        <f t="shared" si="3"/>
        <v>0④</v>
      </c>
      <c r="B221" s="156">
        <f>INDEX('②利用者名簿'!$A:$A,INT((ROW()-3)/5)+2)</f>
        <v>0</v>
      </c>
      <c r="C221" s="156">
        <f>INDEX('②利用者名簿'!$B:$B,INT((ROW()-3)/5)+2)</f>
        <v>0</v>
      </c>
      <c r="D221" s="156">
        <f>INDEX('②利用者名簿'!$C:$C,INT((ROW()-3)/5)+2)</f>
        <v>0</v>
      </c>
      <c r="E221" s="156">
        <f>INDEX('②利用者名簿'!$E:$E,INT((ROW()-3)/5)+2)</f>
        <v>0</v>
      </c>
      <c r="F221" s="156" t="s">
        <v>34</v>
      </c>
      <c r="G221" s="160">
        <f>SUMIF('③入力シート'!$U$4:$U$500,A221,'③入力シート'!$J$4:$J$500)</f>
        <v>0</v>
      </c>
      <c r="H221" s="156">
        <f>COUNTIF('③入力シート'!$U$4:$U$500,'集計表（市役所使用）'!$A221)</f>
        <v>0</v>
      </c>
    </row>
    <row r="222" spans="1:8">
      <c r="A222" s="157" t="str">
        <f t="shared" si="3"/>
        <v>0⑤</v>
      </c>
      <c r="B222" s="156">
        <f>INDEX('②利用者名簿'!$A:$A,INT((ROW()-3)/5)+2)</f>
        <v>0</v>
      </c>
      <c r="C222" s="156">
        <f>INDEX('②利用者名簿'!$B:$B,INT((ROW()-3)/5)+2)</f>
        <v>0</v>
      </c>
      <c r="D222" s="156">
        <f>INDEX('②利用者名簿'!$C:$C,INT((ROW()-3)/5)+2)</f>
        <v>0</v>
      </c>
      <c r="E222" s="156">
        <f>INDEX('②利用者名簿'!$E:$E,INT((ROW()-3)/5)+2)</f>
        <v>0</v>
      </c>
      <c r="F222" s="156" t="s">
        <v>145</v>
      </c>
      <c r="G222" s="160">
        <f>SUMIF('③入力シート'!$U$4:$U$500,A222,'③入力シート'!$J$4:$J$500)</f>
        <v>0</v>
      </c>
      <c r="H222" s="156">
        <f>COUNTIF('③入力シート'!$U$4:$U$500,'集計表（市役所使用）'!$A222)</f>
        <v>0</v>
      </c>
    </row>
    <row r="223" spans="1:8">
      <c r="A223" s="157" t="str">
        <f t="shared" si="3"/>
        <v>0①</v>
      </c>
      <c r="B223" s="158">
        <f>INDEX('②利用者名簿'!$A:$A,INT((ROW()-3)/5)+2)</f>
        <v>0</v>
      </c>
      <c r="C223" s="158">
        <f>INDEX('②利用者名簿'!$B:$B,INT((ROW()-3)/5)+2)</f>
        <v>0</v>
      </c>
      <c r="D223" s="158">
        <f>INDEX('②利用者名簿'!$C:$C,INT((ROW()-3)/5)+2)</f>
        <v>0</v>
      </c>
      <c r="E223" s="158">
        <f>INDEX('②利用者名簿'!$E:$E,INT((ROW()-3)/5)+2)</f>
        <v>0</v>
      </c>
      <c r="F223" s="158" t="s">
        <v>143</v>
      </c>
      <c r="G223" s="159">
        <f>SUMIF('③入力シート'!$U$4:$U$500,A223,'③入力シート'!$J$4:$J$500)</f>
        <v>0</v>
      </c>
      <c r="H223" s="158">
        <f>COUNTIF('③入力シート'!$U$4:$U$500,'集計表（市役所使用）'!$A223)</f>
        <v>0</v>
      </c>
    </row>
    <row r="224" spans="1:8">
      <c r="A224" s="157" t="str">
        <f t="shared" si="3"/>
        <v>0②</v>
      </c>
      <c r="B224" s="158">
        <f>INDEX('②利用者名簿'!$A:$A,INT((ROW()-3)/5)+2)</f>
        <v>0</v>
      </c>
      <c r="C224" s="158">
        <f>INDEX('②利用者名簿'!$B:$B,INT((ROW()-3)/5)+2)</f>
        <v>0</v>
      </c>
      <c r="D224" s="158">
        <f>INDEX('②利用者名簿'!$C:$C,INT((ROW()-3)/5)+2)</f>
        <v>0</v>
      </c>
      <c r="E224" s="158">
        <f>INDEX('②利用者名簿'!$E:$E,INT((ROW()-3)/5)+2)</f>
        <v>0</v>
      </c>
      <c r="F224" s="158" t="s">
        <v>11</v>
      </c>
      <c r="G224" s="159">
        <f>SUMIF('③入力シート'!$U$4:$U$500,A224,'③入力シート'!$J$4:$J$500)</f>
        <v>0</v>
      </c>
      <c r="H224" s="158">
        <f>COUNTIF('③入力シート'!$U$4:$U$500,'集計表（市役所使用）'!$A224)</f>
        <v>0</v>
      </c>
    </row>
    <row r="225" spans="1:8">
      <c r="A225" s="157" t="str">
        <f t="shared" si="3"/>
        <v>0③</v>
      </c>
      <c r="B225" s="158">
        <f>INDEX('②利用者名簿'!$A:$A,INT((ROW()-3)/5)+2)</f>
        <v>0</v>
      </c>
      <c r="C225" s="158">
        <f>INDEX('②利用者名簿'!$B:$B,INT((ROW()-3)/5)+2)</f>
        <v>0</v>
      </c>
      <c r="D225" s="158">
        <f>INDEX('②利用者名簿'!$C:$C,INT((ROW()-3)/5)+2)</f>
        <v>0</v>
      </c>
      <c r="E225" s="158">
        <f>INDEX('②利用者名簿'!$E:$E,INT((ROW()-3)/5)+2)</f>
        <v>0</v>
      </c>
      <c r="F225" s="158" t="s">
        <v>144</v>
      </c>
      <c r="G225" s="159">
        <f>SUMIF('③入力シート'!$U$4:$U$500,A225,'③入力シート'!$J$4:$J$500)</f>
        <v>0</v>
      </c>
      <c r="H225" s="158">
        <f>COUNTIF('③入力シート'!$U$4:$U$500,'集計表（市役所使用）'!$A225)</f>
        <v>0</v>
      </c>
    </row>
    <row r="226" spans="1:8">
      <c r="A226" s="157" t="str">
        <f t="shared" si="3"/>
        <v>0④</v>
      </c>
      <c r="B226" s="158">
        <f>INDEX('②利用者名簿'!$A:$A,INT((ROW()-3)/5)+2)</f>
        <v>0</v>
      </c>
      <c r="C226" s="158">
        <f>INDEX('②利用者名簿'!$B:$B,INT((ROW()-3)/5)+2)</f>
        <v>0</v>
      </c>
      <c r="D226" s="158">
        <f>INDEX('②利用者名簿'!$C:$C,INT((ROW()-3)/5)+2)</f>
        <v>0</v>
      </c>
      <c r="E226" s="158">
        <f>INDEX('②利用者名簿'!$E:$E,INT((ROW()-3)/5)+2)</f>
        <v>0</v>
      </c>
      <c r="F226" s="158" t="s">
        <v>34</v>
      </c>
      <c r="G226" s="159">
        <f>SUMIF('③入力シート'!$U$4:$U$500,A226,'③入力シート'!$J$4:$J$500)</f>
        <v>0</v>
      </c>
      <c r="H226" s="158">
        <f>COUNTIF('③入力シート'!$U$4:$U$500,'集計表（市役所使用）'!$A226)</f>
        <v>0</v>
      </c>
    </row>
    <row r="227" spans="1:8">
      <c r="A227" s="157" t="str">
        <f t="shared" si="3"/>
        <v>0⑤</v>
      </c>
      <c r="B227" s="158">
        <f>INDEX('②利用者名簿'!$A:$A,INT((ROW()-3)/5)+2)</f>
        <v>0</v>
      </c>
      <c r="C227" s="158">
        <f>INDEX('②利用者名簿'!$B:$B,INT((ROW()-3)/5)+2)</f>
        <v>0</v>
      </c>
      <c r="D227" s="158">
        <f>INDEX('②利用者名簿'!$C:$C,INT((ROW()-3)/5)+2)</f>
        <v>0</v>
      </c>
      <c r="E227" s="158">
        <f>INDEX('②利用者名簿'!$E:$E,INT((ROW()-3)/5)+2)</f>
        <v>0</v>
      </c>
      <c r="F227" s="158" t="s">
        <v>145</v>
      </c>
      <c r="G227" s="159">
        <f>SUMIF('③入力シート'!$U$4:$U$500,A227,'③入力シート'!$J$4:$J$500)</f>
        <v>0</v>
      </c>
      <c r="H227" s="158">
        <f>COUNTIF('③入力シート'!$U$4:$U$500,'集計表（市役所使用）'!$A227)</f>
        <v>0</v>
      </c>
    </row>
    <row r="228" spans="1:8">
      <c r="A228" s="157" t="str">
        <f t="shared" si="3"/>
        <v>0①</v>
      </c>
      <c r="B228" s="156">
        <f>INDEX('②利用者名簿'!$A:$A,INT((ROW()-3)/5)+2)</f>
        <v>0</v>
      </c>
      <c r="C228" s="156">
        <f>INDEX('②利用者名簿'!$B:$B,INT((ROW()-3)/5)+2)</f>
        <v>0</v>
      </c>
      <c r="D228" s="156">
        <f>INDEX('②利用者名簿'!$C:$C,INT((ROW()-3)/5)+2)</f>
        <v>0</v>
      </c>
      <c r="E228" s="156">
        <f>INDEX('②利用者名簿'!$E:$E,INT((ROW()-3)/5)+2)</f>
        <v>0</v>
      </c>
      <c r="F228" s="156" t="s">
        <v>143</v>
      </c>
      <c r="G228" s="160">
        <f>SUMIF('③入力シート'!$U$4:$U$500,A228,'③入力シート'!$J$4:$J$500)</f>
        <v>0</v>
      </c>
      <c r="H228" s="156">
        <f>COUNTIF('③入力シート'!$U$4:$U$500,'集計表（市役所使用）'!$A228)</f>
        <v>0</v>
      </c>
    </row>
    <row r="229" spans="1:8">
      <c r="A229" s="157" t="str">
        <f t="shared" si="3"/>
        <v>0②</v>
      </c>
      <c r="B229" s="156">
        <f>INDEX('②利用者名簿'!$A:$A,INT((ROW()-3)/5)+2)</f>
        <v>0</v>
      </c>
      <c r="C229" s="156">
        <f>INDEX('②利用者名簿'!$B:$B,INT((ROW()-3)/5)+2)</f>
        <v>0</v>
      </c>
      <c r="D229" s="156">
        <f>INDEX('②利用者名簿'!$C:$C,INT((ROW()-3)/5)+2)</f>
        <v>0</v>
      </c>
      <c r="E229" s="156">
        <f>INDEX('②利用者名簿'!$E:$E,INT((ROW()-3)/5)+2)</f>
        <v>0</v>
      </c>
      <c r="F229" s="156" t="s">
        <v>11</v>
      </c>
      <c r="G229" s="160">
        <f>SUMIF('③入力シート'!$U$4:$U$500,A229,'③入力シート'!$J$4:$J$500)</f>
        <v>0</v>
      </c>
      <c r="H229" s="156">
        <f>COUNTIF('③入力シート'!$U$4:$U$500,'集計表（市役所使用）'!$A229)</f>
        <v>0</v>
      </c>
    </row>
    <row r="230" spans="1:8">
      <c r="A230" s="157" t="str">
        <f t="shared" si="3"/>
        <v>0③</v>
      </c>
      <c r="B230" s="156">
        <f>INDEX('②利用者名簿'!$A:$A,INT((ROW()-3)/5)+2)</f>
        <v>0</v>
      </c>
      <c r="C230" s="156">
        <f>INDEX('②利用者名簿'!$B:$B,INT((ROW()-3)/5)+2)</f>
        <v>0</v>
      </c>
      <c r="D230" s="156">
        <f>INDEX('②利用者名簿'!$C:$C,INT((ROW()-3)/5)+2)</f>
        <v>0</v>
      </c>
      <c r="E230" s="156">
        <f>INDEX('②利用者名簿'!$E:$E,INT((ROW()-3)/5)+2)</f>
        <v>0</v>
      </c>
      <c r="F230" s="156" t="s">
        <v>144</v>
      </c>
      <c r="G230" s="160">
        <f>SUMIF('③入力シート'!$U$4:$U$500,A230,'③入力シート'!$J$4:$J$500)</f>
        <v>0</v>
      </c>
      <c r="H230" s="156">
        <f>COUNTIF('③入力シート'!$U$4:$U$500,'集計表（市役所使用）'!$A230)</f>
        <v>0</v>
      </c>
    </row>
    <row r="231" spans="1:8">
      <c r="A231" s="157" t="str">
        <f t="shared" si="3"/>
        <v>0④</v>
      </c>
      <c r="B231" s="156">
        <f>INDEX('②利用者名簿'!$A:$A,INT((ROW()-3)/5)+2)</f>
        <v>0</v>
      </c>
      <c r="C231" s="156">
        <f>INDEX('②利用者名簿'!$B:$B,INT((ROW()-3)/5)+2)</f>
        <v>0</v>
      </c>
      <c r="D231" s="156">
        <f>INDEX('②利用者名簿'!$C:$C,INT((ROW()-3)/5)+2)</f>
        <v>0</v>
      </c>
      <c r="E231" s="156">
        <f>INDEX('②利用者名簿'!$E:$E,INT((ROW()-3)/5)+2)</f>
        <v>0</v>
      </c>
      <c r="F231" s="156" t="s">
        <v>34</v>
      </c>
      <c r="G231" s="160">
        <f>SUMIF('③入力シート'!$U$4:$U$500,A231,'③入力シート'!$J$4:$J$500)</f>
        <v>0</v>
      </c>
      <c r="H231" s="156">
        <f>COUNTIF('③入力シート'!$U$4:$U$500,'集計表（市役所使用）'!$A231)</f>
        <v>0</v>
      </c>
    </row>
    <row r="232" spans="1:8">
      <c r="A232" s="157" t="str">
        <f t="shared" si="3"/>
        <v>0⑤</v>
      </c>
      <c r="B232" s="156">
        <f>INDEX('②利用者名簿'!$A:$A,INT((ROW()-3)/5)+2)</f>
        <v>0</v>
      </c>
      <c r="C232" s="156">
        <f>INDEX('②利用者名簿'!$B:$B,INT((ROW()-3)/5)+2)</f>
        <v>0</v>
      </c>
      <c r="D232" s="156">
        <f>INDEX('②利用者名簿'!$C:$C,INT((ROW()-3)/5)+2)</f>
        <v>0</v>
      </c>
      <c r="E232" s="156">
        <f>INDEX('②利用者名簿'!$E:$E,INT((ROW()-3)/5)+2)</f>
        <v>0</v>
      </c>
      <c r="F232" s="156" t="s">
        <v>145</v>
      </c>
      <c r="G232" s="160">
        <f>SUMIF('③入力シート'!$U$4:$U$500,A232,'③入力シート'!$J$4:$J$500)</f>
        <v>0</v>
      </c>
      <c r="H232" s="156">
        <f>COUNTIF('③入力シート'!$U$4:$U$500,'集計表（市役所使用）'!$A232)</f>
        <v>0</v>
      </c>
    </row>
    <row r="233" spans="1:8">
      <c r="A233" s="157" t="str">
        <f t="shared" si="3"/>
        <v>0①</v>
      </c>
      <c r="B233" s="158">
        <f>INDEX('②利用者名簿'!$A:$A,INT((ROW()-3)/5)+2)</f>
        <v>0</v>
      </c>
      <c r="C233" s="158">
        <f>INDEX('②利用者名簿'!$B:$B,INT((ROW()-3)/5)+2)</f>
        <v>0</v>
      </c>
      <c r="D233" s="158">
        <f>INDEX('②利用者名簿'!$C:$C,INT((ROW()-3)/5)+2)</f>
        <v>0</v>
      </c>
      <c r="E233" s="158">
        <f>INDEX('②利用者名簿'!$E:$E,INT((ROW()-3)/5)+2)</f>
        <v>0</v>
      </c>
      <c r="F233" s="158" t="s">
        <v>143</v>
      </c>
      <c r="G233" s="159">
        <f>SUMIF('③入力シート'!$U$4:$U$500,A233,'③入力シート'!$J$4:$J$500)</f>
        <v>0</v>
      </c>
      <c r="H233" s="158">
        <f>COUNTIF('③入力シート'!$U$4:$U$500,'集計表（市役所使用）'!$A233)</f>
        <v>0</v>
      </c>
    </row>
    <row r="234" spans="1:8">
      <c r="A234" s="157" t="str">
        <f t="shared" si="3"/>
        <v>0②</v>
      </c>
      <c r="B234" s="158">
        <f>INDEX('②利用者名簿'!$A:$A,INT((ROW()-3)/5)+2)</f>
        <v>0</v>
      </c>
      <c r="C234" s="158">
        <f>INDEX('②利用者名簿'!$B:$B,INT((ROW()-3)/5)+2)</f>
        <v>0</v>
      </c>
      <c r="D234" s="158">
        <f>INDEX('②利用者名簿'!$C:$C,INT((ROW()-3)/5)+2)</f>
        <v>0</v>
      </c>
      <c r="E234" s="158">
        <f>INDEX('②利用者名簿'!$E:$E,INT((ROW()-3)/5)+2)</f>
        <v>0</v>
      </c>
      <c r="F234" s="158" t="s">
        <v>11</v>
      </c>
      <c r="G234" s="159">
        <f>SUMIF('③入力シート'!$U$4:$U$500,A234,'③入力シート'!$J$4:$J$500)</f>
        <v>0</v>
      </c>
      <c r="H234" s="158">
        <f>COUNTIF('③入力シート'!$U$4:$U$500,'集計表（市役所使用）'!$A234)</f>
        <v>0</v>
      </c>
    </row>
    <row r="235" spans="1:8">
      <c r="A235" s="157" t="str">
        <f t="shared" si="3"/>
        <v>0③</v>
      </c>
      <c r="B235" s="158">
        <f>INDEX('②利用者名簿'!$A:$A,INT((ROW()-3)/5)+2)</f>
        <v>0</v>
      </c>
      <c r="C235" s="158">
        <f>INDEX('②利用者名簿'!$B:$B,INT((ROW()-3)/5)+2)</f>
        <v>0</v>
      </c>
      <c r="D235" s="158">
        <f>INDEX('②利用者名簿'!$C:$C,INT((ROW()-3)/5)+2)</f>
        <v>0</v>
      </c>
      <c r="E235" s="158">
        <f>INDEX('②利用者名簿'!$E:$E,INT((ROW()-3)/5)+2)</f>
        <v>0</v>
      </c>
      <c r="F235" s="158" t="s">
        <v>144</v>
      </c>
      <c r="G235" s="159">
        <f>SUMIF('③入力シート'!$U$4:$U$500,A235,'③入力シート'!$J$4:$J$500)</f>
        <v>0</v>
      </c>
      <c r="H235" s="158">
        <f>COUNTIF('③入力シート'!$U$4:$U$500,'集計表（市役所使用）'!$A235)</f>
        <v>0</v>
      </c>
    </row>
    <row r="236" spans="1:8">
      <c r="A236" s="157" t="str">
        <f t="shared" si="3"/>
        <v>0④</v>
      </c>
      <c r="B236" s="158">
        <f>INDEX('②利用者名簿'!$A:$A,INT((ROW()-3)/5)+2)</f>
        <v>0</v>
      </c>
      <c r="C236" s="158">
        <f>INDEX('②利用者名簿'!$B:$B,INT((ROW()-3)/5)+2)</f>
        <v>0</v>
      </c>
      <c r="D236" s="158">
        <f>INDEX('②利用者名簿'!$C:$C,INT((ROW()-3)/5)+2)</f>
        <v>0</v>
      </c>
      <c r="E236" s="158">
        <f>INDEX('②利用者名簿'!$E:$E,INT((ROW()-3)/5)+2)</f>
        <v>0</v>
      </c>
      <c r="F236" s="158" t="s">
        <v>34</v>
      </c>
      <c r="G236" s="159">
        <f>SUMIF('③入力シート'!$U$4:$U$500,A236,'③入力シート'!$J$4:$J$500)</f>
        <v>0</v>
      </c>
      <c r="H236" s="158">
        <f>COUNTIF('③入力シート'!$U$4:$U$500,'集計表（市役所使用）'!$A236)</f>
        <v>0</v>
      </c>
    </row>
    <row r="237" spans="1:8">
      <c r="A237" s="157" t="str">
        <f t="shared" si="3"/>
        <v>0⑤</v>
      </c>
      <c r="B237" s="158">
        <f>INDEX('②利用者名簿'!$A:$A,INT((ROW()-3)/5)+2)</f>
        <v>0</v>
      </c>
      <c r="C237" s="158">
        <f>INDEX('②利用者名簿'!$B:$B,INT((ROW()-3)/5)+2)</f>
        <v>0</v>
      </c>
      <c r="D237" s="158">
        <f>INDEX('②利用者名簿'!$C:$C,INT((ROW()-3)/5)+2)</f>
        <v>0</v>
      </c>
      <c r="E237" s="158">
        <f>INDEX('②利用者名簿'!$E:$E,INT((ROW()-3)/5)+2)</f>
        <v>0</v>
      </c>
      <c r="F237" s="158" t="s">
        <v>145</v>
      </c>
      <c r="G237" s="159">
        <f>SUMIF('③入力シート'!$U$4:$U$500,A237,'③入力シート'!$J$4:$J$500)</f>
        <v>0</v>
      </c>
      <c r="H237" s="158">
        <f>COUNTIF('③入力シート'!$U$4:$U$500,'集計表（市役所使用）'!$A237)</f>
        <v>0</v>
      </c>
    </row>
    <row r="238" spans="1:8">
      <c r="A238" s="157" t="str">
        <f t="shared" si="3"/>
        <v>0①</v>
      </c>
      <c r="B238" s="156">
        <f>INDEX('②利用者名簿'!$A:$A,INT((ROW()-3)/5)+2)</f>
        <v>0</v>
      </c>
      <c r="C238" s="156">
        <f>INDEX('②利用者名簿'!$B:$B,INT((ROW()-3)/5)+2)</f>
        <v>0</v>
      </c>
      <c r="D238" s="156">
        <f>INDEX('②利用者名簿'!$C:$C,INT((ROW()-3)/5)+2)</f>
        <v>0</v>
      </c>
      <c r="E238" s="156">
        <f>INDEX('②利用者名簿'!$E:$E,INT((ROW()-3)/5)+2)</f>
        <v>0</v>
      </c>
      <c r="F238" s="156" t="s">
        <v>143</v>
      </c>
      <c r="G238" s="160">
        <f>SUMIF('③入力シート'!$U$4:$U$500,A238,'③入力シート'!$J$4:$J$500)</f>
        <v>0</v>
      </c>
      <c r="H238" s="156">
        <f>COUNTIF('③入力シート'!$U$4:$U$500,'集計表（市役所使用）'!$A238)</f>
        <v>0</v>
      </c>
    </row>
    <row r="239" spans="1:8">
      <c r="A239" s="157" t="str">
        <f t="shared" si="3"/>
        <v>0②</v>
      </c>
      <c r="B239" s="156">
        <f>INDEX('②利用者名簿'!$A:$A,INT((ROW()-3)/5)+2)</f>
        <v>0</v>
      </c>
      <c r="C239" s="156">
        <f>INDEX('②利用者名簿'!$B:$B,INT((ROW()-3)/5)+2)</f>
        <v>0</v>
      </c>
      <c r="D239" s="156">
        <f>INDEX('②利用者名簿'!$C:$C,INT((ROW()-3)/5)+2)</f>
        <v>0</v>
      </c>
      <c r="E239" s="156">
        <f>INDEX('②利用者名簿'!$E:$E,INT((ROW()-3)/5)+2)</f>
        <v>0</v>
      </c>
      <c r="F239" s="156" t="s">
        <v>11</v>
      </c>
      <c r="G239" s="160">
        <f>SUMIF('③入力シート'!$U$4:$U$500,A239,'③入力シート'!$J$4:$J$500)</f>
        <v>0</v>
      </c>
      <c r="H239" s="156">
        <f>COUNTIF('③入力シート'!$U$4:$U$500,'集計表（市役所使用）'!$A239)</f>
        <v>0</v>
      </c>
    </row>
    <row r="240" spans="1:8">
      <c r="A240" s="157" t="str">
        <f t="shared" si="3"/>
        <v>0③</v>
      </c>
      <c r="B240" s="156">
        <f>INDEX('②利用者名簿'!$A:$A,INT((ROW()-3)/5)+2)</f>
        <v>0</v>
      </c>
      <c r="C240" s="156">
        <f>INDEX('②利用者名簿'!$B:$B,INT((ROW()-3)/5)+2)</f>
        <v>0</v>
      </c>
      <c r="D240" s="156">
        <f>INDEX('②利用者名簿'!$C:$C,INT((ROW()-3)/5)+2)</f>
        <v>0</v>
      </c>
      <c r="E240" s="156">
        <f>INDEX('②利用者名簿'!$E:$E,INT((ROW()-3)/5)+2)</f>
        <v>0</v>
      </c>
      <c r="F240" s="156" t="s">
        <v>144</v>
      </c>
      <c r="G240" s="160">
        <f>SUMIF('③入力シート'!$U$4:$U$500,A240,'③入力シート'!$J$4:$J$500)</f>
        <v>0</v>
      </c>
      <c r="H240" s="156">
        <f>COUNTIF('③入力シート'!$U$4:$U$500,'集計表（市役所使用）'!$A240)</f>
        <v>0</v>
      </c>
    </row>
    <row r="241" spans="1:8">
      <c r="A241" s="157" t="str">
        <f t="shared" si="3"/>
        <v>0④</v>
      </c>
      <c r="B241" s="156">
        <f>INDEX('②利用者名簿'!$A:$A,INT((ROW()-3)/5)+2)</f>
        <v>0</v>
      </c>
      <c r="C241" s="156">
        <f>INDEX('②利用者名簿'!$B:$B,INT((ROW()-3)/5)+2)</f>
        <v>0</v>
      </c>
      <c r="D241" s="156">
        <f>INDEX('②利用者名簿'!$C:$C,INT((ROW()-3)/5)+2)</f>
        <v>0</v>
      </c>
      <c r="E241" s="156">
        <f>INDEX('②利用者名簿'!$E:$E,INT((ROW()-3)/5)+2)</f>
        <v>0</v>
      </c>
      <c r="F241" s="156" t="s">
        <v>34</v>
      </c>
      <c r="G241" s="160">
        <f>SUMIF('③入力シート'!$U$4:$U$500,A241,'③入力シート'!$J$4:$J$500)</f>
        <v>0</v>
      </c>
      <c r="H241" s="156">
        <f>COUNTIF('③入力シート'!$U$4:$U$500,'集計表（市役所使用）'!$A241)</f>
        <v>0</v>
      </c>
    </row>
    <row r="242" spans="1:8">
      <c r="A242" s="157" t="str">
        <f t="shared" si="3"/>
        <v>0⑤</v>
      </c>
      <c r="B242" s="156">
        <f>INDEX('②利用者名簿'!$A:$A,INT((ROW()-3)/5)+2)</f>
        <v>0</v>
      </c>
      <c r="C242" s="156">
        <f>INDEX('②利用者名簿'!$B:$B,INT((ROW()-3)/5)+2)</f>
        <v>0</v>
      </c>
      <c r="D242" s="156">
        <f>INDEX('②利用者名簿'!$C:$C,INT((ROW()-3)/5)+2)</f>
        <v>0</v>
      </c>
      <c r="E242" s="156">
        <f>INDEX('②利用者名簿'!$E:$E,INT((ROW()-3)/5)+2)</f>
        <v>0</v>
      </c>
      <c r="F242" s="156" t="s">
        <v>145</v>
      </c>
      <c r="G242" s="160">
        <f>SUMIF('③入力シート'!$U$4:$U$500,A242,'③入力シート'!$J$4:$J$500)</f>
        <v>0</v>
      </c>
      <c r="H242" s="156">
        <f>COUNTIF('③入力シート'!$U$4:$U$500,'集計表（市役所使用）'!$A242)</f>
        <v>0</v>
      </c>
    </row>
    <row r="243" spans="1:8">
      <c r="A243" s="157" t="str">
        <f t="shared" si="3"/>
        <v>0①</v>
      </c>
      <c r="B243" s="158">
        <f>INDEX('②利用者名簿'!$A:$A,INT((ROW()-3)/5)+2)</f>
        <v>0</v>
      </c>
      <c r="C243" s="158">
        <f>INDEX('②利用者名簿'!$B:$B,INT((ROW()-3)/5)+2)</f>
        <v>0</v>
      </c>
      <c r="D243" s="158">
        <f>INDEX('②利用者名簿'!$C:$C,INT((ROW()-3)/5)+2)</f>
        <v>0</v>
      </c>
      <c r="E243" s="158">
        <f>INDEX('②利用者名簿'!$E:$E,INT((ROW()-3)/5)+2)</f>
        <v>0</v>
      </c>
      <c r="F243" s="158" t="s">
        <v>143</v>
      </c>
      <c r="G243" s="159">
        <f>SUMIF('③入力シート'!$U$4:$U$500,A243,'③入力シート'!$J$4:$J$500)</f>
        <v>0</v>
      </c>
      <c r="H243" s="158">
        <f>COUNTIF('③入力シート'!$U$4:$U$500,'集計表（市役所使用）'!$A243)</f>
        <v>0</v>
      </c>
    </row>
    <row r="244" spans="1:8">
      <c r="A244" s="157" t="str">
        <f t="shared" si="3"/>
        <v>0②</v>
      </c>
      <c r="B244" s="158">
        <f>INDEX('②利用者名簿'!$A:$A,INT((ROW()-3)/5)+2)</f>
        <v>0</v>
      </c>
      <c r="C244" s="158">
        <f>INDEX('②利用者名簿'!$B:$B,INT((ROW()-3)/5)+2)</f>
        <v>0</v>
      </c>
      <c r="D244" s="158">
        <f>INDEX('②利用者名簿'!$C:$C,INT((ROW()-3)/5)+2)</f>
        <v>0</v>
      </c>
      <c r="E244" s="158">
        <f>INDEX('②利用者名簿'!$E:$E,INT((ROW()-3)/5)+2)</f>
        <v>0</v>
      </c>
      <c r="F244" s="158" t="s">
        <v>11</v>
      </c>
      <c r="G244" s="159">
        <f>SUMIF('③入力シート'!$U$4:$U$500,A244,'③入力シート'!$J$4:$J$500)</f>
        <v>0</v>
      </c>
      <c r="H244" s="158">
        <f>COUNTIF('③入力シート'!$U$4:$U$500,'集計表（市役所使用）'!$A244)</f>
        <v>0</v>
      </c>
    </row>
    <row r="245" spans="1:8">
      <c r="A245" s="157" t="str">
        <f t="shared" si="3"/>
        <v>0③</v>
      </c>
      <c r="B245" s="158">
        <f>INDEX('②利用者名簿'!$A:$A,INT((ROW()-3)/5)+2)</f>
        <v>0</v>
      </c>
      <c r="C245" s="158">
        <f>INDEX('②利用者名簿'!$B:$B,INT((ROW()-3)/5)+2)</f>
        <v>0</v>
      </c>
      <c r="D245" s="158">
        <f>INDEX('②利用者名簿'!$C:$C,INT((ROW()-3)/5)+2)</f>
        <v>0</v>
      </c>
      <c r="E245" s="158">
        <f>INDEX('②利用者名簿'!$E:$E,INT((ROW()-3)/5)+2)</f>
        <v>0</v>
      </c>
      <c r="F245" s="158" t="s">
        <v>144</v>
      </c>
      <c r="G245" s="159">
        <f>SUMIF('③入力シート'!$U$4:$U$500,A245,'③入力シート'!$J$4:$J$500)</f>
        <v>0</v>
      </c>
      <c r="H245" s="158">
        <f>COUNTIF('③入力シート'!$U$4:$U$500,'集計表（市役所使用）'!$A245)</f>
        <v>0</v>
      </c>
    </row>
    <row r="246" spans="1:8">
      <c r="A246" s="157" t="str">
        <f t="shared" si="3"/>
        <v>0④</v>
      </c>
      <c r="B246" s="158">
        <f>INDEX('②利用者名簿'!$A:$A,INT((ROW()-3)/5)+2)</f>
        <v>0</v>
      </c>
      <c r="C246" s="158">
        <f>INDEX('②利用者名簿'!$B:$B,INT((ROW()-3)/5)+2)</f>
        <v>0</v>
      </c>
      <c r="D246" s="158">
        <f>INDEX('②利用者名簿'!$C:$C,INT((ROW()-3)/5)+2)</f>
        <v>0</v>
      </c>
      <c r="E246" s="158">
        <f>INDEX('②利用者名簿'!$E:$E,INT((ROW()-3)/5)+2)</f>
        <v>0</v>
      </c>
      <c r="F246" s="158" t="s">
        <v>34</v>
      </c>
      <c r="G246" s="159">
        <f>SUMIF('③入力シート'!$U$4:$U$500,A246,'③入力シート'!$J$4:$J$500)</f>
        <v>0</v>
      </c>
      <c r="H246" s="158">
        <f>COUNTIF('③入力シート'!$U$4:$U$500,'集計表（市役所使用）'!$A246)</f>
        <v>0</v>
      </c>
    </row>
    <row r="247" spans="1:8">
      <c r="A247" s="157" t="str">
        <f t="shared" si="3"/>
        <v>0⑤</v>
      </c>
      <c r="B247" s="158">
        <f>INDEX('②利用者名簿'!$A:$A,INT((ROW()-3)/5)+2)</f>
        <v>0</v>
      </c>
      <c r="C247" s="158">
        <f>INDEX('②利用者名簿'!$B:$B,INT((ROW()-3)/5)+2)</f>
        <v>0</v>
      </c>
      <c r="D247" s="158">
        <f>INDEX('②利用者名簿'!$C:$C,INT((ROW()-3)/5)+2)</f>
        <v>0</v>
      </c>
      <c r="E247" s="158">
        <f>INDEX('②利用者名簿'!$E:$E,INT((ROW()-3)/5)+2)</f>
        <v>0</v>
      </c>
      <c r="F247" s="158" t="s">
        <v>145</v>
      </c>
      <c r="G247" s="159">
        <f>SUMIF('③入力シート'!$U$4:$U$500,A247,'③入力シート'!$J$4:$J$500)</f>
        <v>0</v>
      </c>
      <c r="H247" s="158">
        <f>COUNTIF('③入力シート'!$U$4:$U$500,'集計表（市役所使用）'!$A247)</f>
        <v>0</v>
      </c>
    </row>
    <row r="248" spans="1:8">
      <c r="A248" s="157" t="str">
        <f t="shared" si="3"/>
        <v>0①</v>
      </c>
      <c r="B248" s="156">
        <f>INDEX('②利用者名簿'!$A:$A,INT((ROW()-3)/5)+2)</f>
        <v>0</v>
      </c>
      <c r="C248" s="156">
        <f>INDEX('②利用者名簿'!$B:$B,INT((ROW()-3)/5)+2)</f>
        <v>0</v>
      </c>
      <c r="D248" s="156">
        <f>INDEX('②利用者名簿'!$C:$C,INT((ROW()-3)/5)+2)</f>
        <v>0</v>
      </c>
      <c r="E248" s="156">
        <f>INDEX('②利用者名簿'!$E:$E,INT((ROW()-3)/5)+2)</f>
        <v>0</v>
      </c>
      <c r="F248" s="156" t="s">
        <v>143</v>
      </c>
      <c r="G248" s="160">
        <f>SUMIF('③入力シート'!$U$4:$U$500,A248,'③入力シート'!$J$4:$J$500)</f>
        <v>0</v>
      </c>
      <c r="H248" s="156">
        <f>COUNTIF('③入力シート'!$U$4:$U$500,'集計表（市役所使用）'!$A248)</f>
        <v>0</v>
      </c>
    </row>
    <row r="249" spans="1:8">
      <c r="A249" s="157" t="str">
        <f t="shared" si="3"/>
        <v>0②</v>
      </c>
      <c r="B249" s="156">
        <f>INDEX('②利用者名簿'!$A:$A,INT((ROW()-3)/5)+2)</f>
        <v>0</v>
      </c>
      <c r="C249" s="156">
        <f>INDEX('②利用者名簿'!$B:$B,INT((ROW()-3)/5)+2)</f>
        <v>0</v>
      </c>
      <c r="D249" s="156">
        <f>INDEX('②利用者名簿'!$C:$C,INT((ROW()-3)/5)+2)</f>
        <v>0</v>
      </c>
      <c r="E249" s="156">
        <f>INDEX('②利用者名簿'!$E:$E,INT((ROW()-3)/5)+2)</f>
        <v>0</v>
      </c>
      <c r="F249" s="156" t="s">
        <v>11</v>
      </c>
      <c r="G249" s="160">
        <f>SUMIF('③入力シート'!$U$4:$U$500,A249,'③入力シート'!$J$4:$J$500)</f>
        <v>0</v>
      </c>
      <c r="H249" s="156">
        <f>COUNTIF('③入力シート'!$U$4:$U$500,'集計表（市役所使用）'!$A249)</f>
        <v>0</v>
      </c>
    </row>
    <row r="250" spans="1:8">
      <c r="A250" s="157" t="str">
        <f t="shared" si="3"/>
        <v>0③</v>
      </c>
      <c r="B250" s="156">
        <f>INDEX('②利用者名簿'!$A:$A,INT((ROW()-3)/5)+2)</f>
        <v>0</v>
      </c>
      <c r="C250" s="156">
        <f>INDEX('②利用者名簿'!$B:$B,INT((ROW()-3)/5)+2)</f>
        <v>0</v>
      </c>
      <c r="D250" s="156">
        <f>INDEX('②利用者名簿'!$C:$C,INT((ROW()-3)/5)+2)</f>
        <v>0</v>
      </c>
      <c r="E250" s="156">
        <f>INDEX('②利用者名簿'!$E:$E,INT((ROW()-3)/5)+2)</f>
        <v>0</v>
      </c>
      <c r="F250" s="156" t="s">
        <v>144</v>
      </c>
      <c r="G250" s="160">
        <f>SUMIF('③入力シート'!$U$4:$U$500,A250,'③入力シート'!$J$4:$J$500)</f>
        <v>0</v>
      </c>
      <c r="H250" s="156">
        <f>COUNTIF('③入力シート'!$U$4:$U$500,'集計表（市役所使用）'!$A250)</f>
        <v>0</v>
      </c>
    </row>
    <row r="251" spans="1:8">
      <c r="A251" s="157" t="str">
        <f t="shared" si="3"/>
        <v>0④</v>
      </c>
      <c r="B251" s="156">
        <f>INDEX('②利用者名簿'!$A:$A,INT((ROW()-3)/5)+2)</f>
        <v>0</v>
      </c>
      <c r="C251" s="156">
        <f>INDEX('②利用者名簿'!$B:$B,INT((ROW()-3)/5)+2)</f>
        <v>0</v>
      </c>
      <c r="D251" s="156">
        <f>INDEX('②利用者名簿'!$C:$C,INT((ROW()-3)/5)+2)</f>
        <v>0</v>
      </c>
      <c r="E251" s="156">
        <f>INDEX('②利用者名簿'!$E:$E,INT((ROW()-3)/5)+2)</f>
        <v>0</v>
      </c>
      <c r="F251" s="156" t="s">
        <v>34</v>
      </c>
      <c r="G251" s="160">
        <f>SUMIF('③入力シート'!$U$4:$U$500,A251,'③入力シート'!$J$4:$J$500)</f>
        <v>0</v>
      </c>
      <c r="H251" s="156">
        <f>COUNTIF('③入力シート'!$U$4:$U$500,'集計表（市役所使用）'!$A251)</f>
        <v>0</v>
      </c>
    </row>
    <row r="252" spans="1:8">
      <c r="A252" s="157" t="str">
        <f t="shared" si="3"/>
        <v>0⑤</v>
      </c>
      <c r="B252" s="156">
        <f>INDEX('②利用者名簿'!$A:$A,INT((ROW()-3)/5)+2)</f>
        <v>0</v>
      </c>
      <c r="C252" s="156">
        <f>INDEX('②利用者名簿'!$B:$B,INT((ROW()-3)/5)+2)</f>
        <v>0</v>
      </c>
      <c r="D252" s="156">
        <f>INDEX('②利用者名簿'!$C:$C,INT((ROW()-3)/5)+2)</f>
        <v>0</v>
      </c>
      <c r="E252" s="156">
        <f>INDEX('②利用者名簿'!$E:$E,INT((ROW()-3)/5)+2)</f>
        <v>0</v>
      </c>
      <c r="F252" s="156" t="s">
        <v>145</v>
      </c>
      <c r="G252" s="160">
        <f>SUMIF('③入力シート'!$U$4:$U$500,A252,'③入力シート'!$J$4:$J$500)</f>
        <v>0</v>
      </c>
      <c r="H252" s="156">
        <f>COUNTIF('③入力シート'!$U$4:$U$500,'集計表（市役所使用）'!$A252)</f>
        <v>0</v>
      </c>
    </row>
    <row r="253" spans="1:8">
      <c r="A253" s="157" t="str">
        <f t="shared" si="3"/>
        <v>0①</v>
      </c>
      <c r="B253" s="158">
        <f>INDEX('②利用者名簿'!$A:$A,INT((ROW()-3)/5)+2)</f>
        <v>0</v>
      </c>
      <c r="C253" s="158">
        <f>INDEX('②利用者名簿'!$B:$B,INT((ROW()-3)/5)+2)</f>
        <v>0</v>
      </c>
      <c r="D253" s="158">
        <f>INDEX('②利用者名簿'!$C:$C,INT((ROW()-3)/5)+2)</f>
        <v>0</v>
      </c>
      <c r="E253" s="158">
        <f>INDEX('②利用者名簿'!$E:$E,INT((ROW()-3)/5)+2)</f>
        <v>0</v>
      </c>
      <c r="F253" s="158" t="s">
        <v>143</v>
      </c>
      <c r="G253" s="159">
        <f>SUMIF('③入力シート'!$U$4:$U$500,A253,'③入力シート'!$J$4:$J$500)</f>
        <v>0</v>
      </c>
      <c r="H253" s="158">
        <f>COUNTIF('③入力シート'!$U$4:$U$500,'集計表（市役所使用）'!$A253)</f>
        <v>0</v>
      </c>
    </row>
    <row r="254" spans="1:8">
      <c r="A254" s="157" t="str">
        <f t="shared" si="3"/>
        <v>0②</v>
      </c>
      <c r="B254" s="158">
        <f>INDEX('②利用者名簿'!$A:$A,INT((ROW()-3)/5)+2)</f>
        <v>0</v>
      </c>
      <c r="C254" s="158">
        <f>INDEX('②利用者名簿'!$B:$B,INT((ROW()-3)/5)+2)</f>
        <v>0</v>
      </c>
      <c r="D254" s="158">
        <f>INDEX('②利用者名簿'!$C:$C,INT((ROW()-3)/5)+2)</f>
        <v>0</v>
      </c>
      <c r="E254" s="158">
        <f>INDEX('②利用者名簿'!$E:$E,INT((ROW()-3)/5)+2)</f>
        <v>0</v>
      </c>
      <c r="F254" s="158" t="s">
        <v>11</v>
      </c>
      <c r="G254" s="159">
        <f>SUMIF('③入力シート'!$U$4:$U$500,A254,'③入力シート'!$J$4:$J$500)</f>
        <v>0</v>
      </c>
      <c r="H254" s="158">
        <f>COUNTIF('③入力シート'!$U$4:$U$500,'集計表（市役所使用）'!$A254)</f>
        <v>0</v>
      </c>
    </row>
    <row r="255" spans="1:8">
      <c r="A255" s="157" t="str">
        <f t="shared" si="3"/>
        <v>0③</v>
      </c>
      <c r="B255" s="158">
        <f>INDEX('②利用者名簿'!$A:$A,INT((ROW()-3)/5)+2)</f>
        <v>0</v>
      </c>
      <c r="C255" s="158">
        <f>INDEX('②利用者名簿'!$B:$B,INT((ROW()-3)/5)+2)</f>
        <v>0</v>
      </c>
      <c r="D255" s="158">
        <f>INDEX('②利用者名簿'!$C:$C,INT((ROW()-3)/5)+2)</f>
        <v>0</v>
      </c>
      <c r="E255" s="158">
        <f>INDEX('②利用者名簿'!$E:$E,INT((ROW()-3)/5)+2)</f>
        <v>0</v>
      </c>
      <c r="F255" s="158" t="s">
        <v>144</v>
      </c>
      <c r="G255" s="159">
        <f>SUMIF('③入力シート'!$U$4:$U$500,A255,'③入力シート'!$J$4:$J$500)</f>
        <v>0</v>
      </c>
      <c r="H255" s="158">
        <f>COUNTIF('③入力シート'!$U$4:$U$500,'集計表（市役所使用）'!$A255)</f>
        <v>0</v>
      </c>
    </row>
    <row r="256" spans="1:8">
      <c r="A256" s="157" t="str">
        <f t="shared" si="3"/>
        <v>0④</v>
      </c>
      <c r="B256" s="158">
        <f>INDEX('②利用者名簿'!$A:$A,INT((ROW()-3)/5)+2)</f>
        <v>0</v>
      </c>
      <c r="C256" s="158">
        <f>INDEX('②利用者名簿'!$B:$B,INT((ROW()-3)/5)+2)</f>
        <v>0</v>
      </c>
      <c r="D256" s="158">
        <f>INDEX('②利用者名簿'!$C:$C,INT((ROW()-3)/5)+2)</f>
        <v>0</v>
      </c>
      <c r="E256" s="158">
        <f>INDEX('②利用者名簿'!$E:$E,INT((ROW()-3)/5)+2)</f>
        <v>0</v>
      </c>
      <c r="F256" s="158" t="s">
        <v>34</v>
      </c>
      <c r="G256" s="159">
        <f>SUMIF('③入力シート'!$U$4:$U$500,A256,'③入力シート'!$J$4:$J$500)</f>
        <v>0</v>
      </c>
      <c r="H256" s="158">
        <f>COUNTIF('③入力シート'!$U$4:$U$500,'集計表（市役所使用）'!$A256)</f>
        <v>0</v>
      </c>
    </row>
    <row r="257" spans="1:8">
      <c r="A257" s="157" t="str">
        <f t="shared" si="3"/>
        <v>0⑤</v>
      </c>
      <c r="B257" s="158">
        <f>INDEX('②利用者名簿'!$A:$A,INT((ROW()-3)/5)+2)</f>
        <v>0</v>
      </c>
      <c r="C257" s="158">
        <f>INDEX('②利用者名簿'!$B:$B,INT((ROW()-3)/5)+2)</f>
        <v>0</v>
      </c>
      <c r="D257" s="158">
        <f>INDEX('②利用者名簿'!$C:$C,INT((ROW()-3)/5)+2)</f>
        <v>0</v>
      </c>
      <c r="E257" s="158">
        <f>INDEX('②利用者名簿'!$E:$E,INT((ROW()-3)/5)+2)</f>
        <v>0</v>
      </c>
      <c r="F257" s="158" t="s">
        <v>145</v>
      </c>
      <c r="G257" s="159">
        <f>SUMIF('③入力シート'!$U$4:$U$500,A257,'③入力シート'!$J$4:$J$500)</f>
        <v>0</v>
      </c>
      <c r="H257" s="158">
        <f>COUNTIF('③入力シート'!$U$4:$U$500,'集計表（市役所使用）'!$A257)</f>
        <v>0</v>
      </c>
    </row>
    <row r="258" spans="1:8">
      <c r="A258" s="157" t="str">
        <f t="shared" si="3"/>
        <v>0①</v>
      </c>
      <c r="B258" s="156">
        <f>INDEX('②利用者名簿'!$A:$A,INT((ROW()-3)/5)+2)</f>
        <v>0</v>
      </c>
      <c r="C258" s="156">
        <f>INDEX('②利用者名簿'!$B:$B,INT((ROW()-3)/5)+2)</f>
        <v>0</v>
      </c>
      <c r="D258" s="156">
        <f>INDEX('②利用者名簿'!$C:$C,INT((ROW()-3)/5)+2)</f>
        <v>0</v>
      </c>
      <c r="E258" s="156">
        <f>INDEX('②利用者名簿'!$E:$E,INT((ROW()-3)/5)+2)</f>
        <v>0</v>
      </c>
      <c r="F258" s="156" t="s">
        <v>143</v>
      </c>
      <c r="G258" s="160">
        <f>SUMIF('③入力シート'!$U$4:$U$500,A258,'③入力シート'!$J$4:$J$500)</f>
        <v>0</v>
      </c>
      <c r="H258" s="156">
        <f>COUNTIF('③入力シート'!$U$4:$U$500,'集計表（市役所使用）'!$A258)</f>
        <v>0</v>
      </c>
    </row>
    <row r="259" spans="1:8">
      <c r="A259" s="157" t="str">
        <f t="shared" ref="A259:A322" si="4">CONCATENATE(B259,F259)</f>
        <v>0②</v>
      </c>
      <c r="B259" s="156">
        <f>INDEX('②利用者名簿'!$A:$A,INT((ROW()-3)/5)+2)</f>
        <v>0</v>
      </c>
      <c r="C259" s="156">
        <f>INDEX('②利用者名簿'!$B:$B,INT((ROW()-3)/5)+2)</f>
        <v>0</v>
      </c>
      <c r="D259" s="156">
        <f>INDEX('②利用者名簿'!$C:$C,INT((ROW()-3)/5)+2)</f>
        <v>0</v>
      </c>
      <c r="E259" s="156">
        <f>INDEX('②利用者名簿'!$E:$E,INT((ROW()-3)/5)+2)</f>
        <v>0</v>
      </c>
      <c r="F259" s="156" t="s">
        <v>11</v>
      </c>
      <c r="G259" s="160">
        <f>SUMIF('③入力シート'!$U$4:$U$500,A259,'③入力シート'!$J$4:$J$500)</f>
        <v>0</v>
      </c>
      <c r="H259" s="156">
        <f>COUNTIF('③入力シート'!$U$4:$U$500,'集計表（市役所使用）'!$A259)</f>
        <v>0</v>
      </c>
    </row>
    <row r="260" spans="1:8">
      <c r="A260" s="157" t="str">
        <f t="shared" si="4"/>
        <v>0③</v>
      </c>
      <c r="B260" s="156">
        <f>INDEX('②利用者名簿'!$A:$A,INT((ROW()-3)/5)+2)</f>
        <v>0</v>
      </c>
      <c r="C260" s="156">
        <f>INDEX('②利用者名簿'!$B:$B,INT((ROW()-3)/5)+2)</f>
        <v>0</v>
      </c>
      <c r="D260" s="156">
        <f>INDEX('②利用者名簿'!$C:$C,INT((ROW()-3)/5)+2)</f>
        <v>0</v>
      </c>
      <c r="E260" s="156">
        <f>INDEX('②利用者名簿'!$E:$E,INT((ROW()-3)/5)+2)</f>
        <v>0</v>
      </c>
      <c r="F260" s="156" t="s">
        <v>144</v>
      </c>
      <c r="G260" s="160">
        <f>SUMIF('③入力シート'!$U$4:$U$500,A260,'③入力シート'!$J$4:$J$500)</f>
        <v>0</v>
      </c>
      <c r="H260" s="156">
        <f>COUNTIF('③入力シート'!$U$4:$U$500,'集計表（市役所使用）'!$A260)</f>
        <v>0</v>
      </c>
    </row>
    <row r="261" spans="1:8">
      <c r="A261" s="157" t="str">
        <f t="shared" si="4"/>
        <v>0④</v>
      </c>
      <c r="B261" s="156">
        <f>INDEX('②利用者名簿'!$A:$A,INT((ROW()-3)/5)+2)</f>
        <v>0</v>
      </c>
      <c r="C261" s="156">
        <f>INDEX('②利用者名簿'!$B:$B,INT((ROW()-3)/5)+2)</f>
        <v>0</v>
      </c>
      <c r="D261" s="156">
        <f>INDEX('②利用者名簿'!$C:$C,INT((ROW()-3)/5)+2)</f>
        <v>0</v>
      </c>
      <c r="E261" s="156">
        <f>INDEX('②利用者名簿'!$E:$E,INT((ROW()-3)/5)+2)</f>
        <v>0</v>
      </c>
      <c r="F261" s="156" t="s">
        <v>34</v>
      </c>
      <c r="G261" s="160">
        <f>SUMIF('③入力シート'!$U$4:$U$500,A261,'③入力シート'!$J$4:$J$500)</f>
        <v>0</v>
      </c>
      <c r="H261" s="156">
        <f>COUNTIF('③入力シート'!$U$4:$U$500,'集計表（市役所使用）'!$A261)</f>
        <v>0</v>
      </c>
    </row>
    <row r="262" spans="1:8">
      <c r="A262" s="157" t="str">
        <f t="shared" si="4"/>
        <v>0⑤</v>
      </c>
      <c r="B262" s="156">
        <f>INDEX('②利用者名簿'!$A:$A,INT((ROW()-3)/5)+2)</f>
        <v>0</v>
      </c>
      <c r="C262" s="156">
        <f>INDEX('②利用者名簿'!$B:$B,INT((ROW()-3)/5)+2)</f>
        <v>0</v>
      </c>
      <c r="D262" s="156">
        <f>INDEX('②利用者名簿'!$C:$C,INT((ROW()-3)/5)+2)</f>
        <v>0</v>
      </c>
      <c r="E262" s="156">
        <f>INDEX('②利用者名簿'!$E:$E,INT((ROW()-3)/5)+2)</f>
        <v>0</v>
      </c>
      <c r="F262" s="156" t="s">
        <v>145</v>
      </c>
      <c r="G262" s="160">
        <f>SUMIF('③入力シート'!$U$4:$U$500,A262,'③入力シート'!$J$4:$J$500)</f>
        <v>0</v>
      </c>
      <c r="H262" s="156">
        <f>COUNTIF('③入力シート'!$U$4:$U$500,'集計表（市役所使用）'!$A262)</f>
        <v>0</v>
      </c>
    </row>
    <row r="263" spans="1:8">
      <c r="A263" s="157" t="str">
        <f t="shared" si="4"/>
        <v>0①</v>
      </c>
      <c r="B263" s="158">
        <f>INDEX('②利用者名簿'!$A:$A,INT((ROW()-3)/5)+2)</f>
        <v>0</v>
      </c>
      <c r="C263" s="158">
        <f>INDEX('②利用者名簿'!$B:$B,INT((ROW()-3)/5)+2)</f>
        <v>0</v>
      </c>
      <c r="D263" s="158">
        <f>INDEX('②利用者名簿'!$C:$C,INT((ROW()-3)/5)+2)</f>
        <v>0</v>
      </c>
      <c r="E263" s="158">
        <f>INDEX('②利用者名簿'!$E:$E,INT((ROW()-3)/5)+2)</f>
        <v>0</v>
      </c>
      <c r="F263" s="158" t="s">
        <v>143</v>
      </c>
      <c r="G263" s="159">
        <f>SUMIF('③入力シート'!$U$4:$U$500,A263,'③入力シート'!$J$4:$J$500)</f>
        <v>0</v>
      </c>
      <c r="H263" s="158">
        <f>COUNTIF('③入力シート'!$U$4:$U$500,'集計表（市役所使用）'!$A263)</f>
        <v>0</v>
      </c>
    </row>
    <row r="264" spans="1:8">
      <c r="A264" s="157" t="str">
        <f t="shared" si="4"/>
        <v>0②</v>
      </c>
      <c r="B264" s="158">
        <f>INDEX('②利用者名簿'!$A:$A,INT((ROW()-3)/5)+2)</f>
        <v>0</v>
      </c>
      <c r="C264" s="158">
        <f>INDEX('②利用者名簿'!$B:$B,INT((ROW()-3)/5)+2)</f>
        <v>0</v>
      </c>
      <c r="D264" s="158">
        <f>INDEX('②利用者名簿'!$C:$C,INT((ROW()-3)/5)+2)</f>
        <v>0</v>
      </c>
      <c r="E264" s="158">
        <f>INDEX('②利用者名簿'!$E:$E,INT((ROW()-3)/5)+2)</f>
        <v>0</v>
      </c>
      <c r="F264" s="158" t="s">
        <v>11</v>
      </c>
      <c r="G264" s="159">
        <f>SUMIF('③入力シート'!$U$4:$U$500,A264,'③入力シート'!$J$4:$J$500)</f>
        <v>0</v>
      </c>
      <c r="H264" s="158">
        <f>COUNTIF('③入力シート'!$U$4:$U$500,'集計表（市役所使用）'!$A264)</f>
        <v>0</v>
      </c>
    </row>
    <row r="265" spans="1:8">
      <c r="A265" s="157" t="str">
        <f t="shared" si="4"/>
        <v>0③</v>
      </c>
      <c r="B265" s="158">
        <f>INDEX('②利用者名簿'!$A:$A,INT((ROW()-3)/5)+2)</f>
        <v>0</v>
      </c>
      <c r="C265" s="158">
        <f>INDEX('②利用者名簿'!$B:$B,INT((ROW()-3)/5)+2)</f>
        <v>0</v>
      </c>
      <c r="D265" s="158">
        <f>INDEX('②利用者名簿'!$C:$C,INT((ROW()-3)/5)+2)</f>
        <v>0</v>
      </c>
      <c r="E265" s="158">
        <f>INDEX('②利用者名簿'!$E:$E,INT((ROW()-3)/5)+2)</f>
        <v>0</v>
      </c>
      <c r="F265" s="158" t="s">
        <v>144</v>
      </c>
      <c r="G265" s="159">
        <f>SUMIF('③入力シート'!$U$4:$U$500,A265,'③入力シート'!$J$4:$J$500)</f>
        <v>0</v>
      </c>
      <c r="H265" s="158">
        <f>COUNTIF('③入力シート'!$U$4:$U$500,'集計表（市役所使用）'!$A265)</f>
        <v>0</v>
      </c>
    </row>
    <row r="266" spans="1:8">
      <c r="A266" s="157" t="str">
        <f t="shared" si="4"/>
        <v>0④</v>
      </c>
      <c r="B266" s="158">
        <f>INDEX('②利用者名簿'!$A:$A,INT((ROW()-3)/5)+2)</f>
        <v>0</v>
      </c>
      <c r="C266" s="158">
        <f>INDEX('②利用者名簿'!$B:$B,INT((ROW()-3)/5)+2)</f>
        <v>0</v>
      </c>
      <c r="D266" s="158">
        <f>INDEX('②利用者名簿'!$C:$C,INT((ROW()-3)/5)+2)</f>
        <v>0</v>
      </c>
      <c r="E266" s="158">
        <f>INDEX('②利用者名簿'!$E:$E,INT((ROW()-3)/5)+2)</f>
        <v>0</v>
      </c>
      <c r="F266" s="158" t="s">
        <v>34</v>
      </c>
      <c r="G266" s="159">
        <f>SUMIF('③入力シート'!$U$4:$U$500,A266,'③入力シート'!$J$4:$J$500)</f>
        <v>0</v>
      </c>
      <c r="H266" s="158">
        <f>COUNTIF('③入力シート'!$U$4:$U$500,'集計表（市役所使用）'!$A266)</f>
        <v>0</v>
      </c>
    </row>
    <row r="267" spans="1:8">
      <c r="A267" s="157" t="str">
        <f t="shared" si="4"/>
        <v>0⑤</v>
      </c>
      <c r="B267" s="158">
        <f>INDEX('②利用者名簿'!$A:$A,INT((ROW()-3)/5)+2)</f>
        <v>0</v>
      </c>
      <c r="C267" s="158">
        <f>INDEX('②利用者名簿'!$B:$B,INT((ROW()-3)/5)+2)</f>
        <v>0</v>
      </c>
      <c r="D267" s="158">
        <f>INDEX('②利用者名簿'!$C:$C,INT((ROW()-3)/5)+2)</f>
        <v>0</v>
      </c>
      <c r="E267" s="158">
        <f>INDEX('②利用者名簿'!$E:$E,INT((ROW()-3)/5)+2)</f>
        <v>0</v>
      </c>
      <c r="F267" s="158" t="s">
        <v>145</v>
      </c>
      <c r="G267" s="159">
        <f>SUMIF('③入力シート'!$U$4:$U$500,A267,'③入力シート'!$J$4:$J$500)</f>
        <v>0</v>
      </c>
      <c r="H267" s="158">
        <f>COUNTIF('③入力シート'!$U$4:$U$500,'集計表（市役所使用）'!$A267)</f>
        <v>0</v>
      </c>
    </row>
    <row r="268" spans="1:8">
      <c r="A268" s="157" t="str">
        <f t="shared" si="4"/>
        <v>0①</v>
      </c>
      <c r="B268" s="156">
        <f>INDEX('②利用者名簿'!$A:$A,INT((ROW()-3)/5)+2)</f>
        <v>0</v>
      </c>
      <c r="C268" s="156">
        <f>INDEX('②利用者名簿'!$B:$B,INT((ROW()-3)/5)+2)</f>
        <v>0</v>
      </c>
      <c r="D268" s="156">
        <f>INDEX('②利用者名簿'!$C:$C,INT((ROW()-3)/5)+2)</f>
        <v>0</v>
      </c>
      <c r="E268" s="156">
        <f>INDEX('②利用者名簿'!$E:$E,INT((ROW()-3)/5)+2)</f>
        <v>0</v>
      </c>
      <c r="F268" s="156" t="s">
        <v>143</v>
      </c>
      <c r="G268" s="160">
        <f>SUMIF('③入力シート'!$U$4:$U$500,A268,'③入力シート'!$J$4:$J$500)</f>
        <v>0</v>
      </c>
      <c r="H268" s="156">
        <f>COUNTIF('③入力シート'!$U$4:$U$500,'集計表（市役所使用）'!$A268)</f>
        <v>0</v>
      </c>
    </row>
    <row r="269" spans="1:8">
      <c r="A269" s="157" t="str">
        <f t="shared" si="4"/>
        <v>0②</v>
      </c>
      <c r="B269" s="156">
        <f>INDEX('②利用者名簿'!$A:$A,INT((ROW()-3)/5)+2)</f>
        <v>0</v>
      </c>
      <c r="C269" s="156">
        <f>INDEX('②利用者名簿'!$B:$B,INT((ROW()-3)/5)+2)</f>
        <v>0</v>
      </c>
      <c r="D269" s="156">
        <f>INDEX('②利用者名簿'!$C:$C,INT((ROW()-3)/5)+2)</f>
        <v>0</v>
      </c>
      <c r="E269" s="156">
        <f>INDEX('②利用者名簿'!$E:$E,INT((ROW()-3)/5)+2)</f>
        <v>0</v>
      </c>
      <c r="F269" s="156" t="s">
        <v>11</v>
      </c>
      <c r="G269" s="160">
        <f>SUMIF('③入力シート'!$U$4:$U$500,A269,'③入力シート'!$J$4:$J$500)</f>
        <v>0</v>
      </c>
      <c r="H269" s="156">
        <f>COUNTIF('③入力シート'!$U$4:$U$500,'集計表（市役所使用）'!$A269)</f>
        <v>0</v>
      </c>
    </row>
    <row r="270" spans="1:8">
      <c r="A270" s="157" t="str">
        <f t="shared" si="4"/>
        <v>0③</v>
      </c>
      <c r="B270" s="156">
        <f>INDEX('②利用者名簿'!$A:$A,INT((ROW()-3)/5)+2)</f>
        <v>0</v>
      </c>
      <c r="C270" s="156">
        <f>INDEX('②利用者名簿'!$B:$B,INT((ROW()-3)/5)+2)</f>
        <v>0</v>
      </c>
      <c r="D270" s="156">
        <f>INDEX('②利用者名簿'!$C:$C,INT((ROW()-3)/5)+2)</f>
        <v>0</v>
      </c>
      <c r="E270" s="156">
        <f>INDEX('②利用者名簿'!$E:$E,INT((ROW()-3)/5)+2)</f>
        <v>0</v>
      </c>
      <c r="F270" s="156" t="s">
        <v>144</v>
      </c>
      <c r="G270" s="160">
        <f>SUMIF('③入力シート'!$U$4:$U$500,A270,'③入力シート'!$J$4:$J$500)</f>
        <v>0</v>
      </c>
      <c r="H270" s="156">
        <f>COUNTIF('③入力シート'!$U$4:$U$500,'集計表（市役所使用）'!$A270)</f>
        <v>0</v>
      </c>
    </row>
    <row r="271" spans="1:8">
      <c r="A271" s="157" t="str">
        <f t="shared" si="4"/>
        <v>0④</v>
      </c>
      <c r="B271" s="156">
        <f>INDEX('②利用者名簿'!$A:$A,INT((ROW()-3)/5)+2)</f>
        <v>0</v>
      </c>
      <c r="C271" s="156">
        <f>INDEX('②利用者名簿'!$B:$B,INT((ROW()-3)/5)+2)</f>
        <v>0</v>
      </c>
      <c r="D271" s="156">
        <f>INDEX('②利用者名簿'!$C:$C,INT((ROW()-3)/5)+2)</f>
        <v>0</v>
      </c>
      <c r="E271" s="156">
        <f>INDEX('②利用者名簿'!$E:$E,INT((ROW()-3)/5)+2)</f>
        <v>0</v>
      </c>
      <c r="F271" s="156" t="s">
        <v>34</v>
      </c>
      <c r="G271" s="160">
        <f>SUMIF('③入力シート'!$U$4:$U$500,A271,'③入力シート'!$J$4:$J$500)</f>
        <v>0</v>
      </c>
      <c r="H271" s="156">
        <f>COUNTIF('③入力シート'!$U$4:$U$500,'集計表（市役所使用）'!$A271)</f>
        <v>0</v>
      </c>
    </row>
    <row r="272" spans="1:8">
      <c r="A272" s="157" t="str">
        <f t="shared" si="4"/>
        <v>0⑤</v>
      </c>
      <c r="B272" s="156">
        <f>INDEX('②利用者名簿'!$A:$A,INT((ROW()-3)/5)+2)</f>
        <v>0</v>
      </c>
      <c r="C272" s="156">
        <f>INDEX('②利用者名簿'!$B:$B,INT((ROW()-3)/5)+2)</f>
        <v>0</v>
      </c>
      <c r="D272" s="156">
        <f>INDEX('②利用者名簿'!$C:$C,INT((ROW()-3)/5)+2)</f>
        <v>0</v>
      </c>
      <c r="E272" s="156">
        <f>INDEX('②利用者名簿'!$E:$E,INT((ROW()-3)/5)+2)</f>
        <v>0</v>
      </c>
      <c r="F272" s="156" t="s">
        <v>145</v>
      </c>
      <c r="G272" s="160">
        <f>SUMIF('③入力シート'!$U$4:$U$500,A272,'③入力シート'!$J$4:$J$500)</f>
        <v>0</v>
      </c>
      <c r="H272" s="156">
        <f>COUNTIF('③入力シート'!$U$4:$U$500,'集計表（市役所使用）'!$A272)</f>
        <v>0</v>
      </c>
    </row>
    <row r="273" spans="1:8">
      <c r="A273" s="157" t="str">
        <f t="shared" si="4"/>
        <v>0①</v>
      </c>
      <c r="B273" s="158">
        <f>INDEX('②利用者名簿'!$A:$A,INT((ROW()-3)/5)+2)</f>
        <v>0</v>
      </c>
      <c r="C273" s="158">
        <f>INDEX('②利用者名簿'!$B:$B,INT((ROW()-3)/5)+2)</f>
        <v>0</v>
      </c>
      <c r="D273" s="158">
        <f>INDEX('②利用者名簿'!$C:$C,INT((ROW()-3)/5)+2)</f>
        <v>0</v>
      </c>
      <c r="E273" s="158">
        <f>INDEX('②利用者名簿'!$E:$E,INT((ROW()-3)/5)+2)</f>
        <v>0</v>
      </c>
      <c r="F273" s="158" t="s">
        <v>143</v>
      </c>
      <c r="G273" s="159">
        <f>SUMIF('③入力シート'!$U$4:$U$500,A273,'③入力シート'!$J$4:$J$500)</f>
        <v>0</v>
      </c>
      <c r="H273" s="158">
        <f>COUNTIF('③入力シート'!$U$4:$U$500,'集計表（市役所使用）'!$A273)</f>
        <v>0</v>
      </c>
    </row>
    <row r="274" spans="1:8">
      <c r="A274" s="157" t="str">
        <f t="shared" si="4"/>
        <v>0②</v>
      </c>
      <c r="B274" s="158">
        <f>INDEX('②利用者名簿'!$A:$A,INT((ROW()-3)/5)+2)</f>
        <v>0</v>
      </c>
      <c r="C274" s="158">
        <f>INDEX('②利用者名簿'!$B:$B,INT((ROW()-3)/5)+2)</f>
        <v>0</v>
      </c>
      <c r="D274" s="158">
        <f>INDEX('②利用者名簿'!$C:$C,INT((ROW()-3)/5)+2)</f>
        <v>0</v>
      </c>
      <c r="E274" s="158">
        <f>INDEX('②利用者名簿'!$E:$E,INT((ROW()-3)/5)+2)</f>
        <v>0</v>
      </c>
      <c r="F274" s="158" t="s">
        <v>11</v>
      </c>
      <c r="G274" s="159">
        <f>SUMIF('③入力シート'!$U$4:$U$500,A274,'③入力シート'!$J$4:$J$500)</f>
        <v>0</v>
      </c>
      <c r="H274" s="158">
        <f>COUNTIF('③入力シート'!$U$4:$U$500,'集計表（市役所使用）'!$A274)</f>
        <v>0</v>
      </c>
    </row>
    <row r="275" spans="1:8">
      <c r="A275" s="157" t="str">
        <f t="shared" si="4"/>
        <v>0③</v>
      </c>
      <c r="B275" s="158">
        <f>INDEX('②利用者名簿'!$A:$A,INT((ROW()-3)/5)+2)</f>
        <v>0</v>
      </c>
      <c r="C275" s="158">
        <f>INDEX('②利用者名簿'!$B:$B,INT((ROW()-3)/5)+2)</f>
        <v>0</v>
      </c>
      <c r="D275" s="158">
        <f>INDEX('②利用者名簿'!$C:$C,INT((ROW()-3)/5)+2)</f>
        <v>0</v>
      </c>
      <c r="E275" s="158">
        <f>INDEX('②利用者名簿'!$E:$E,INT((ROW()-3)/5)+2)</f>
        <v>0</v>
      </c>
      <c r="F275" s="158" t="s">
        <v>144</v>
      </c>
      <c r="G275" s="159">
        <f>SUMIF('③入力シート'!$U$4:$U$500,A275,'③入力シート'!$J$4:$J$500)</f>
        <v>0</v>
      </c>
      <c r="H275" s="158">
        <f>COUNTIF('③入力シート'!$U$4:$U$500,'集計表（市役所使用）'!$A275)</f>
        <v>0</v>
      </c>
    </row>
    <row r="276" spans="1:8">
      <c r="A276" s="157" t="str">
        <f t="shared" si="4"/>
        <v>0④</v>
      </c>
      <c r="B276" s="158">
        <f>INDEX('②利用者名簿'!$A:$A,INT((ROW()-3)/5)+2)</f>
        <v>0</v>
      </c>
      <c r="C276" s="158">
        <f>INDEX('②利用者名簿'!$B:$B,INT((ROW()-3)/5)+2)</f>
        <v>0</v>
      </c>
      <c r="D276" s="158">
        <f>INDEX('②利用者名簿'!$C:$C,INT((ROW()-3)/5)+2)</f>
        <v>0</v>
      </c>
      <c r="E276" s="158">
        <f>INDEX('②利用者名簿'!$E:$E,INT((ROW()-3)/5)+2)</f>
        <v>0</v>
      </c>
      <c r="F276" s="158" t="s">
        <v>34</v>
      </c>
      <c r="G276" s="159">
        <f>SUMIF('③入力シート'!$U$4:$U$500,A276,'③入力シート'!$J$4:$J$500)</f>
        <v>0</v>
      </c>
      <c r="H276" s="158">
        <f>COUNTIF('③入力シート'!$U$4:$U$500,'集計表（市役所使用）'!$A276)</f>
        <v>0</v>
      </c>
    </row>
    <row r="277" spans="1:8">
      <c r="A277" s="157" t="str">
        <f t="shared" si="4"/>
        <v>0⑤</v>
      </c>
      <c r="B277" s="158">
        <f>INDEX('②利用者名簿'!$A:$A,INT((ROW()-3)/5)+2)</f>
        <v>0</v>
      </c>
      <c r="C277" s="158">
        <f>INDEX('②利用者名簿'!$B:$B,INT((ROW()-3)/5)+2)</f>
        <v>0</v>
      </c>
      <c r="D277" s="158">
        <f>INDEX('②利用者名簿'!$C:$C,INT((ROW()-3)/5)+2)</f>
        <v>0</v>
      </c>
      <c r="E277" s="158">
        <f>INDEX('②利用者名簿'!$E:$E,INT((ROW()-3)/5)+2)</f>
        <v>0</v>
      </c>
      <c r="F277" s="158" t="s">
        <v>145</v>
      </c>
      <c r="G277" s="159">
        <f>SUMIF('③入力シート'!$U$4:$U$500,A277,'③入力シート'!$J$4:$J$500)</f>
        <v>0</v>
      </c>
      <c r="H277" s="158">
        <f>COUNTIF('③入力シート'!$U$4:$U$500,'集計表（市役所使用）'!$A277)</f>
        <v>0</v>
      </c>
    </row>
    <row r="278" spans="1:8">
      <c r="A278" s="157" t="str">
        <f t="shared" si="4"/>
        <v>0①</v>
      </c>
      <c r="B278" s="156">
        <f>INDEX('②利用者名簿'!$A:$A,INT((ROW()-3)/5)+2)</f>
        <v>0</v>
      </c>
      <c r="C278" s="156">
        <f>INDEX('②利用者名簿'!$B:$B,INT((ROW()-3)/5)+2)</f>
        <v>0</v>
      </c>
      <c r="D278" s="156">
        <f>INDEX('②利用者名簿'!$C:$C,INT((ROW()-3)/5)+2)</f>
        <v>0</v>
      </c>
      <c r="E278" s="156">
        <f>INDEX('②利用者名簿'!$E:$E,INT((ROW()-3)/5)+2)</f>
        <v>0</v>
      </c>
      <c r="F278" s="156" t="s">
        <v>143</v>
      </c>
      <c r="G278" s="160">
        <f>SUMIF('③入力シート'!$U$4:$U$500,A278,'③入力シート'!$J$4:$J$500)</f>
        <v>0</v>
      </c>
      <c r="H278" s="156">
        <f>COUNTIF('③入力シート'!$U$4:$U$500,'集計表（市役所使用）'!$A278)</f>
        <v>0</v>
      </c>
    </row>
    <row r="279" spans="1:8">
      <c r="A279" s="157" t="str">
        <f t="shared" si="4"/>
        <v>0②</v>
      </c>
      <c r="B279" s="156">
        <f>INDEX('②利用者名簿'!$A:$A,INT((ROW()-3)/5)+2)</f>
        <v>0</v>
      </c>
      <c r="C279" s="156">
        <f>INDEX('②利用者名簿'!$B:$B,INT((ROW()-3)/5)+2)</f>
        <v>0</v>
      </c>
      <c r="D279" s="156">
        <f>INDEX('②利用者名簿'!$C:$C,INT((ROW()-3)/5)+2)</f>
        <v>0</v>
      </c>
      <c r="E279" s="156">
        <f>INDEX('②利用者名簿'!$E:$E,INT((ROW()-3)/5)+2)</f>
        <v>0</v>
      </c>
      <c r="F279" s="156" t="s">
        <v>11</v>
      </c>
      <c r="G279" s="160">
        <f>SUMIF('③入力シート'!$U$4:$U$500,A279,'③入力シート'!$J$4:$J$500)</f>
        <v>0</v>
      </c>
      <c r="H279" s="156">
        <f>COUNTIF('③入力シート'!$U$4:$U$500,'集計表（市役所使用）'!$A279)</f>
        <v>0</v>
      </c>
    </row>
    <row r="280" spans="1:8">
      <c r="A280" s="157" t="str">
        <f t="shared" si="4"/>
        <v>0③</v>
      </c>
      <c r="B280" s="156">
        <f>INDEX('②利用者名簿'!$A:$A,INT((ROW()-3)/5)+2)</f>
        <v>0</v>
      </c>
      <c r="C280" s="156">
        <f>INDEX('②利用者名簿'!$B:$B,INT((ROW()-3)/5)+2)</f>
        <v>0</v>
      </c>
      <c r="D280" s="156">
        <f>INDEX('②利用者名簿'!$C:$C,INT((ROW()-3)/5)+2)</f>
        <v>0</v>
      </c>
      <c r="E280" s="156">
        <f>INDEX('②利用者名簿'!$E:$E,INT((ROW()-3)/5)+2)</f>
        <v>0</v>
      </c>
      <c r="F280" s="156" t="s">
        <v>144</v>
      </c>
      <c r="G280" s="160">
        <f>SUMIF('③入力シート'!$U$4:$U$500,A280,'③入力シート'!$J$4:$J$500)</f>
        <v>0</v>
      </c>
      <c r="H280" s="156">
        <f>COUNTIF('③入力シート'!$U$4:$U$500,'集計表（市役所使用）'!$A280)</f>
        <v>0</v>
      </c>
    </row>
    <row r="281" spans="1:8">
      <c r="A281" s="157" t="str">
        <f t="shared" si="4"/>
        <v>0④</v>
      </c>
      <c r="B281" s="156">
        <f>INDEX('②利用者名簿'!$A:$A,INT((ROW()-3)/5)+2)</f>
        <v>0</v>
      </c>
      <c r="C281" s="156">
        <f>INDEX('②利用者名簿'!$B:$B,INT((ROW()-3)/5)+2)</f>
        <v>0</v>
      </c>
      <c r="D281" s="156">
        <f>INDEX('②利用者名簿'!$C:$C,INT((ROW()-3)/5)+2)</f>
        <v>0</v>
      </c>
      <c r="E281" s="156">
        <f>INDEX('②利用者名簿'!$E:$E,INT((ROW()-3)/5)+2)</f>
        <v>0</v>
      </c>
      <c r="F281" s="156" t="s">
        <v>34</v>
      </c>
      <c r="G281" s="160">
        <f>SUMIF('③入力シート'!$U$4:$U$500,A281,'③入力シート'!$J$4:$J$500)</f>
        <v>0</v>
      </c>
      <c r="H281" s="156">
        <f>COUNTIF('③入力シート'!$U$4:$U$500,'集計表（市役所使用）'!$A281)</f>
        <v>0</v>
      </c>
    </row>
    <row r="282" spans="1:8">
      <c r="A282" s="157" t="str">
        <f t="shared" si="4"/>
        <v>0⑤</v>
      </c>
      <c r="B282" s="156">
        <f>INDEX('②利用者名簿'!$A:$A,INT((ROW()-3)/5)+2)</f>
        <v>0</v>
      </c>
      <c r="C282" s="156">
        <f>INDEX('②利用者名簿'!$B:$B,INT((ROW()-3)/5)+2)</f>
        <v>0</v>
      </c>
      <c r="D282" s="156">
        <f>INDEX('②利用者名簿'!$C:$C,INT((ROW()-3)/5)+2)</f>
        <v>0</v>
      </c>
      <c r="E282" s="156">
        <f>INDEX('②利用者名簿'!$E:$E,INT((ROW()-3)/5)+2)</f>
        <v>0</v>
      </c>
      <c r="F282" s="156" t="s">
        <v>145</v>
      </c>
      <c r="G282" s="160">
        <f>SUMIF('③入力シート'!$U$4:$U$500,A282,'③入力シート'!$J$4:$J$500)</f>
        <v>0</v>
      </c>
      <c r="H282" s="156">
        <f>COUNTIF('③入力シート'!$U$4:$U$500,'集計表（市役所使用）'!$A282)</f>
        <v>0</v>
      </c>
    </row>
    <row r="283" spans="1:8">
      <c r="A283" s="157" t="str">
        <f t="shared" si="4"/>
        <v>0①</v>
      </c>
      <c r="B283" s="158">
        <f>INDEX('②利用者名簿'!$A:$A,INT((ROW()-3)/5)+2)</f>
        <v>0</v>
      </c>
      <c r="C283" s="158">
        <f>INDEX('②利用者名簿'!$B:$B,INT((ROW()-3)/5)+2)</f>
        <v>0</v>
      </c>
      <c r="D283" s="158">
        <f>INDEX('②利用者名簿'!$C:$C,INT((ROW()-3)/5)+2)</f>
        <v>0</v>
      </c>
      <c r="E283" s="158">
        <f>INDEX('②利用者名簿'!$E:$E,INT((ROW()-3)/5)+2)</f>
        <v>0</v>
      </c>
      <c r="F283" s="158" t="s">
        <v>143</v>
      </c>
      <c r="G283" s="159">
        <f>SUMIF('③入力シート'!$U$4:$U$500,A283,'③入力シート'!$J$4:$J$500)</f>
        <v>0</v>
      </c>
      <c r="H283" s="158">
        <f>COUNTIF('③入力シート'!$U$4:$U$500,'集計表（市役所使用）'!$A283)</f>
        <v>0</v>
      </c>
    </row>
    <row r="284" spans="1:8">
      <c r="A284" s="157" t="str">
        <f t="shared" si="4"/>
        <v>0②</v>
      </c>
      <c r="B284" s="158">
        <f>INDEX('②利用者名簿'!$A:$A,INT((ROW()-3)/5)+2)</f>
        <v>0</v>
      </c>
      <c r="C284" s="158">
        <f>INDEX('②利用者名簿'!$B:$B,INT((ROW()-3)/5)+2)</f>
        <v>0</v>
      </c>
      <c r="D284" s="158">
        <f>INDEX('②利用者名簿'!$C:$C,INT((ROW()-3)/5)+2)</f>
        <v>0</v>
      </c>
      <c r="E284" s="158">
        <f>INDEX('②利用者名簿'!$E:$E,INT((ROW()-3)/5)+2)</f>
        <v>0</v>
      </c>
      <c r="F284" s="158" t="s">
        <v>11</v>
      </c>
      <c r="G284" s="159">
        <f>SUMIF('③入力シート'!$U$4:$U$500,A284,'③入力シート'!$J$4:$J$500)</f>
        <v>0</v>
      </c>
      <c r="H284" s="158">
        <f>COUNTIF('③入力シート'!$U$4:$U$500,'集計表（市役所使用）'!$A284)</f>
        <v>0</v>
      </c>
    </row>
    <row r="285" spans="1:8">
      <c r="A285" s="157" t="str">
        <f t="shared" si="4"/>
        <v>0③</v>
      </c>
      <c r="B285" s="158">
        <f>INDEX('②利用者名簿'!$A:$A,INT((ROW()-3)/5)+2)</f>
        <v>0</v>
      </c>
      <c r="C285" s="158">
        <f>INDEX('②利用者名簿'!$B:$B,INT((ROW()-3)/5)+2)</f>
        <v>0</v>
      </c>
      <c r="D285" s="158">
        <f>INDEX('②利用者名簿'!$C:$C,INT((ROW()-3)/5)+2)</f>
        <v>0</v>
      </c>
      <c r="E285" s="158">
        <f>INDEX('②利用者名簿'!$E:$E,INT((ROW()-3)/5)+2)</f>
        <v>0</v>
      </c>
      <c r="F285" s="158" t="s">
        <v>144</v>
      </c>
      <c r="G285" s="159">
        <f>SUMIF('③入力シート'!$U$4:$U$500,A285,'③入力シート'!$J$4:$J$500)</f>
        <v>0</v>
      </c>
      <c r="H285" s="158">
        <f>COUNTIF('③入力シート'!$U$4:$U$500,'集計表（市役所使用）'!$A285)</f>
        <v>0</v>
      </c>
    </row>
    <row r="286" spans="1:8">
      <c r="A286" s="157" t="str">
        <f t="shared" si="4"/>
        <v>0④</v>
      </c>
      <c r="B286" s="158">
        <f>INDEX('②利用者名簿'!$A:$A,INT((ROW()-3)/5)+2)</f>
        <v>0</v>
      </c>
      <c r="C286" s="158">
        <f>INDEX('②利用者名簿'!$B:$B,INT((ROW()-3)/5)+2)</f>
        <v>0</v>
      </c>
      <c r="D286" s="158">
        <f>INDEX('②利用者名簿'!$C:$C,INT((ROW()-3)/5)+2)</f>
        <v>0</v>
      </c>
      <c r="E286" s="158">
        <f>INDEX('②利用者名簿'!$E:$E,INT((ROW()-3)/5)+2)</f>
        <v>0</v>
      </c>
      <c r="F286" s="158" t="s">
        <v>34</v>
      </c>
      <c r="G286" s="159">
        <f>SUMIF('③入力シート'!$U$4:$U$500,A286,'③入力シート'!$J$4:$J$500)</f>
        <v>0</v>
      </c>
      <c r="H286" s="158">
        <f>COUNTIF('③入力シート'!$U$4:$U$500,'集計表（市役所使用）'!$A286)</f>
        <v>0</v>
      </c>
    </row>
    <row r="287" spans="1:8">
      <c r="A287" s="157" t="str">
        <f t="shared" si="4"/>
        <v>0⑤</v>
      </c>
      <c r="B287" s="158">
        <f>INDEX('②利用者名簿'!$A:$A,INT((ROW()-3)/5)+2)</f>
        <v>0</v>
      </c>
      <c r="C287" s="158">
        <f>INDEX('②利用者名簿'!$B:$B,INT((ROW()-3)/5)+2)</f>
        <v>0</v>
      </c>
      <c r="D287" s="158">
        <f>INDEX('②利用者名簿'!$C:$C,INT((ROW()-3)/5)+2)</f>
        <v>0</v>
      </c>
      <c r="E287" s="158">
        <f>INDEX('②利用者名簿'!$E:$E,INT((ROW()-3)/5)+2)</f>
        <v>0</v>
      </c>
      <c r="F287" s="158" t="s">
        <v>145</v>
      </c>
      <c r="G287" s="159">
        <f>SUMIF('③入力シート'!$U$4:$U$500,A287,'③入力シート'!$J$4:$J$500)</f>
        <v>0</v>
      </c>
      <c r="H287" s="158">
        <f>COUNTIF('③入力シート'!$U$4:$U$500,'集計表（市役所使用）'!$A287)</f>
        <v>0</v>
      </c>
    </row>
    <row r="288" spans="1:8">
      <c r="A288" s="157" t="str">
        <f t="shared" si="4"/>
        <v>0①</v>
      </c>
      <c r="B288" s="156">
        <f>INDEX('②利用者名簿'!$A:$A,INT((ROW()-3)/5)+2)</f>
        <v>0</v>
      </c>
      <c r="C288" s="156">
        <f>INDEX('②利用者名簿'!$B:$B,INT((ROW()-3)/5)+2)</f>
        <v>0</v>
      </c>
      <c r="D288" s="156">
        <f>INDEX('②利用者名簿'!$C:$C,INT((ROW()-3)/5)+2)</f>
        <v>0</v>
      </c>
      <c r="E288" s="156">
        <f>INDEX('②利用者名簿'!$E:$E,INT((ROW()-3)/5)+2)</f>
        <v>0</v>
      </c>
      <c r="F288" s="156" t="s">
        <v>143</v>
      </c>
      <c r="G288" s="160">
        <f>SUMIF('③入力シート'!$U$4:$U$500,A288,'③入力シート'!$J$4:$J$500)</f>
        <v>0</v>
      </c>
      <c r="H288" s="156">
        <f>COUNTIF('③入力シート'!$U$4:$U$500,'集計表（市役所使用）'!$A288)</f>
        <v>0</v>
      </c>
    </row>
    <row r="289" spans="1:8">
      <c r="A289" s="157" t="str">
        <f t="shared" si="4"/>
        <v>0②</v>
      </c>
      <c r="B289" s="156">
        <f>INDEX('②利用者名簿'!$A:$A,INT((ROW()-3)/5)+2)</f>
        <v>0</v>
      </c>
      <c r="C289" s="156">
        <f>INDEX('②利用者名簿'!$B:$B,INT((ROW()-3)/5)+2)</f>
        <v>0</v>
      </c>
      <c r="D289" s="156">
        <f>INDEX('②利用者名簿'!$C:$C,INT((ROW()-3)/5)+2)</f>
        <v>0</v>
      </c>
      <c r="E289" s="156">
        <f>INDEX('②利用者名簿'!$E:$E,INT((ROW()-3)/5)+2)</f>
        <v>0</v>
      </c>
      <c r="F289" s="156" t="s">
        <v>11</v>
      </c>
      <c r="G289" s="160">
        <f>SUMIF('③入力シート'!$U$4:$U$500,A289,'③入力シート'!$J$4:$J$500)</f>
        <v>0</v>
      </c>
      <c r="H289" s="156">
        <f>COUNTIF('③入力シート'!$U$4:$U$500,'集計表（市役所使用）'!$A289)</f>
        <v>0</v>
      </c>
    </row>
    <row r="290" spans="1:8">
      <c r="A290" s="157" t="str">
        <f t="shared" si="4"/>
        <v>0③</v>
      </c>
      <c r="B290" s="156">
        <f>INDEX('②利用者名簿'!$A:$A,INT((ROW()-3)/5)+2)</f>
        <v>0</v>
      </c>
      <c r="C290" s="156">
        <f>INDEX('②利用者名簿'!$B:$B,INT((ROW()-3)/5)+2)</f>
        <v>0</v>
      </c>
      <c r="D290" s="156">
        <f>INDEX('②利用者名簿'!$C:$C,INT((ROW()-3)/5)+2)</f>
        <v>0</v>
      </c>
      <c r="E290" s="156">
        <f>INDEX('②利用者名簿'!$E:$E,INT((ROW()-3)/5)+2)</f>
        <v>0</v>
      </c>
      <c r="F290" s="156" t="s">
        <v>144</v>
      </c>
      <c r="G290" s="160">
        <f>SUMIF('③入力シート'!$U$4:$U$500,A290,'③入力シート'!$J$4:$J$500)</f>
        <v>0</v>
      </c>
      <c r="H290" s="156">
        <f>COUNTIF('③入力シート'!$U$4:$U$500,'集計表（市役所使用）'!$A290)</f>
        <v>0</v>
      </c>
    </row>
    <row r="291" spans="1:8">
      <c r="A291" s="157" t="str">
        <f t="shared" si="4"/>
        <v>0④</v>
      </c>
      <c r="B291" s="156">
        <f>INDEX('②利用者名簿'!$A:$A,INT((ROW()-3)/5)+2)</f>
        <v>0</v>
      </c>
      <c r="C291" s="156">
        <f>INDEX('②利用者名簿'!$B:$B,INT((ROW()-3)/5)+2)</f>
        <v>0</v>
      </c>
      <c r="D291" s="156">
        <f>INDEX('②利用者名簿'!$C:$C,INT((ROW()-3)/5)+2)</f>
        <v>0</v>
      </c>
      <c r="E291" s="156">
        <f>INDEX('②利用者名簿'!$E:$E,INT((ROW()-3)/5)+2)</f>
        <v>0</v>
      </c>
      <c r="F291" s="156" t="s">
        <v>34</v>
      </c>
      <c r="G291" s="160">
        <f>SUMIF('③入力シート'!$U$4:$U$500,A291,'③入力シート'!$J$4:$J$500)</f>
        <v>0</v>
      </c>
      <c r="H291" s="156">
        <f>COUNTIF('③入力シート'!$U$4:$U$500,'集計表（市役所使用）'!$A291)</f>
        <v>0</v>
      </c>
    </row>
    <row r="292" spans="1:8">
      <c r="A292" s="157" t="str">
        <f t="shared" si="4"/>
        <v>0⑤</v>
      </c>
      <c r="B292" s="156">
        <f>INDEX('②利用者名簿'!$A:$A,INT((ROW()-3)/5)+2)</f>
        <v>0</v>
      </c>
      <c r="C292" s="156">
        <f>INDEX('②利用者名簿'!$B:$B,INT((ROW()-3)/5)+2)</f>
        <v>0</v>
      </c>
      <c r="D292" s="156">
        <f>INDEX('②利用者名簿'!$C:$C,INT((ROW()-3)/5)+2)</f>
        <v>0</v>
      </c>
      <c r="E292" s="156">
        <f>INDEX('②利用者名簿'!$E:$E,INT((ROW()-3)/5)+2)</f>
        <v>0</v>
      </c>
      <c r="F292" s="156" t="s">
        <v>145</v>
      </c>
      <c r="G292" s="160">
        <f>SUMIF('③入力シート'!$U$4:$U$500,A292,'③入力シート'!$J$4:$J$500)</f>
        <v>0</v>
      </c>
      <c r="H292" s="156">
        <f>COUNTIF('③入力シート'!$U$4:$U$500,'集計表（市役所使用）'!$A292)</f>
        <v>0</v>
      </c>
    </row>
    <row r="293" spans="1:8">
      <c r="A293" s="157" t="str">
        <f t="shared" si="4"/>
        <v>0①</v>
      </c>
      <c r="B293" s="158">
        <f>INDEX('②利用者名簿'!$A:$A,INT((ROW()-3)/5)+2)</f>
        <v>0</v>
      </c>
      <c r="C293" s="158">
        <f>INDEX('②利用者名簿'!$B:$B,INT((ROW()-3)/5)+2)</f>
        <v>0</v>
      </c>
      <c r="D293" s="158">
        <f>INDEX('②利用者名簿'!$C:$C,INT((ROW()-3)/5)+2)</f>
        <v>0</v>
      </c>
      <c r="E293" s="158">
        <f>INDEX('②利用者名簿'!$E:$E,INT((ROW()-3)/5)+2)</f>
        <v>0</v>
      </c>
      <c r="F293" s="158" t="s">
        <v>143</v>
      </c>
      <c r="G293" s="159">
        <f>SUMIF('③入力シート'!$U$4:$U$500,A293,'③入力シート'!$J$4:$J$500)</f>
        <v>0</v>
      </c>
      <c r="H293" s="158">
        <f>COUNTIF('③入力シート'!$U$4:$U$500,'集計表（市役所使用）'!$A293)</f>
        <v>0</v>
      </c>
    </row>
    <row r="294" spans="1:8">
      <c r="A294" s="157" t="str">
        <f t="shared" si="4"/>
        <v>0②</v>
      </c>
      <c r="B294" s="158">
        <f>INDEX('②利用者名簿'!$A:$A,INT((ROW()-3)/5)+2)</f>
        <v>0</v>
      </c>
      <c r="C294" s="158">
        <f>INDEX('②利用者名簿'!$B:$B,INT((ROW()-3)/5)+2)</f>
        <v>0</v>
      </c>
      <c r="D294" s="158">
        <f>INDEX('②利用者名簿'!$C:$C,INT((ROW()-3)/5)+2)</f>
        <v>0</v>
      </c>
      <c r="E294" s="158">
        <f>INDEX('②利用者名簿'!$E:$E,INT((ROW()-3)/5)+2)</f>
        <v>0</v>
      </c>
      <c r="F294" s="158" t="s">
        <v>11</v>
      </c>
      <c r="G294" s="159">
        <f>SUMIF('③入力シート'!$U$4:$U$500,A294,'③入力シート'!$J$4:$J$500)</f>
        <v>0</v>
      </c>
      <c r="H294" s="158">
        <f>COUNTIF('③入力シート'!$U$4:$U$500,'集計表（市役所使用）'!$A294)</f>
        <v>0</v>
      </c>
    </row>
    <row r="295" spans="1:8">
      <c r="A295" s="157" t="str">
        <f t="shared" si="4"/>
        <v>0③</v>
      </c>
      <c r="B295" s="158">
        <f>INDEX('②利用者名簿'!$A:$A,INT((ROW()-3)/5)+2)</f>
        <v>0</v>
      </c>
      <c r="C295" s="158">
        <f>INDEX('②利用者名簿'!$B:$B,INT((ROW()-3)/5)+2)</f>
        <v>0</v>
      </c>
      <c r="D295" s="158">
        <f>INDEX('②利用者名簿'!$C:$C,INT((ROW()-3)/5)+2)</f>
        <v>0</v>
      </c>
      <c r="E295" s="158">
        <f>INDEX('②利用者名簿'!$E:$E,INT((ROW()-3)/5)+2)</f>
        <v>0</v>
      </c>
      <c r="F295" s="158" t="s">
        <v>144</v>
      </c>
      <c r="G295" s="159">
        <f>SUMIF('③入力シート'!$U$4:$U$500,A295,'③入力シート'!$J$4:$J$500)</f>
        <v>0</v>
      </c>
      <c r="H295" s="158">
        <f>COUNTIF('③入力シート'!$U$4:$U$500,'集計表（市役所使用）'!$A295)</f>
        <v>0</v>
      </c>
    </row>
    <row r="296" spans="1:8">
      <c r="A296" s="157" t="str">
        <f t="shared" si="4"/>
        <v>0④</v>
      </c>
      <c r="B296" s="158">
        <f>INDEX('②利用者名簿'!$A:$A,INT((ROW()-3)/5)+2)</f>
        <v>0</v>
      </c>
      <c r="C296" s="158">
        <f>INDEX('②利用者名簿'!$B:$B,INT((ROW()-3)/5)+2)</f>
        <v>0</v>
      </c>
      <c r="D296" s="158">
        <f>INDEX('②利用者名簿'!$C:$C,INT((ROW()-3)/5)+2)</f>
        <v>0</v>
      </c>
      <c r="E296" s="158">
        <f>INDEX('②利用者名簿'!$E:$E,INT((ROW()-3)/5)+2)</f>
        <v>0</v>
      </c>
      <c r="F296" s="158" t="s">
        <v>34</v>
      </c>
      <c r="G296" s="159">
        <f>SUMIF('③入力シート'!$U$4:$U$500,A296,'③入力シート'!$J$4:$J$500)</f>
        <v>0</v>
      </c>
      <c r="H296" s="158">
        <f>COUNTIF('③入力シート'!$U$4:$U$500,'集計表（市役所使用）'!$A296)</f>
        <v>0</v>
      </c>
    </row>
    <row r="297" spans="1:8">
      <c r="A297" s="157" t="str">
        <f t="shared" si="4"/>
        <v>0⑤</v>
      </c>
      <c r="B297" s="158">
        <f>INDEX('②利用者名簿'!$A:$A,INT((ROW()-3)/5)+2)</f>
        <v>0</v>
      </c>
      <c r="C297" s="158">
        <f>INDEX('②利用者名簿'!$B:$B,INT((ROW()-3)/5)+2)</f>
        <v>0</v>
      </c>
      <c r="D297" s="158">
        <f>INDEX('②利用者名簿'!$C:$C,INT((ROW()-3)/5)+2)</f>
        <v>0</v>
      </c>
      <c r="E297" s="158">
        <f>INDEX('②利用者名簿'!$E:$E,INT((ROW()-3)/5)+2)</f>
        <v>0</v>
      </c>
      <c r="F297" s="158" t="s">
        <v>145</v>
      </c>
      <c r="G297" s="159">
        <f>SUMIF('③入力シート'!$U$4:$U$500,A297,'③入力シート'!$J$4:$J$500)</f>
        <v>0</v>
      </c>
      <c r="H297" s="158">
        <f>COUNTIF('③入力シート'!$U$4:$U$500,'集計表（市役所使用）'!$A297)</f>
        <v>0</v>
      </c>
    </row>
    <row r="298" spans="1:8">
      <c r="A298" s="157" t="str">
        <f t="shared" si="4"/>
        <v>0①</v>
      </c>
      <c r="B298" s="156">
        <f>INDEX('②利用者名簿'!$A:$A,INT((ROW()-3)/5)+2)</f>
        <v>0</v>
      </c>
      <c r="C298" s="156">
        <f>INDEX('②利用者名簿'!$B:$B,INT((ROW()-3)/5)+2)</f>
        <v>0</v>
      </c>
      <c r="D298" s="156">
        <f>INDEX('②利用者名簿'!$C:$C,INT((ROW()-3)/5)+2)</f>
        <v>0</v>
      </c>
      <c r="E298" s="156">
        <f>INDEX('②利用者名簿'!$E:$E,INT((ROW()-3)/5)+2)</f>
        <v>0</v>
      </c>
      <c r="F298" s="156" t="s">
        <v>143</v>
      </c>
      <c r="G298" s="160">
        <f>SUMIF('③入力シート'!$U$4:$U$500,A298,'③入力シート'!$J$4:$J$500)</f>
        <v>0</v>
      </c>
      <c r="H298" s="156">
        <f>COUNTIF('③入力シート'!$U$4:$U$500,'集計表（市役所使用）'!$A298)</f>
        <v>0</v>
      </c>
    </row>
    <row r="299" spans="1:8">
      <c r="A299" s="157" t="str">
        <f t="shared" si="4"/>
        <v>0②</v>
      </c>
      <c r="B299" s="156">
        <f>INDEX('②利用者名簿'!$A:$A,INT((ROW()-3)/5)+2)</f>
        <v>0</v>
      </c>
      <c r="C299" s="156">
        <f>INDEX('②利用者名簿'!$B:$B,INT((ROW()-3)/5)+2)</f>
        <v>0</v>
      </c>
      <c r="D299" s="156">
        <f>INDEX('②利用者名簿'!$C:$C,INT((ROW()-3)/5)+2)</f>
        <v>0</v>
      </c>
      <c r="E299" s="156">
        <f>INDEX('②利用者名簿'!$E:$E,INT((ROW()-3)/5)+2)</f>
        <v>0</v>
      </c>
      <c r="F299" s="156" t="s">
        <v>11</v>
      </c>
      <c r="G299" s="160">
        <f>SUMIF('③入力シート'!$U$4:$U$500,A299,'③入力シート'!$J$4:$J$500)</f>
        <v>0</v>
      </c>
      <c r="H299" s="156">
        <f>COUNTIF('③入力シート'!$U$4:$U$500,'集計表（市役所使用）'!$A299)</f>
        <v>0</v>
      </c>
    </row>
    <row r="300" spans="1:8">
      <c r="A300" s="157" t="str">
        <f t="shared" si="4"/>
        <v>0③</v>
      </c>
      <c r="B300" s="156">
        <f>INDEX('②利用者名簿'!$A:$A,INT((ROW()-3)/5)+2)</f>
        <v>0</v>
      </c>
      <c r="C300" s="156">
        <f>INDEX('②利用者名簿'!$B:$B,INT((ROW()-3)/5)+2)</f>
        <v>0</v>
      </c>
      <c r="D300" s="156">
        <f>INDEX('②利用者名簿'!$C:$C,INT((ROW()-3)/5)+2)</f>
        <v>0</v>
      </c>
      <c r="E300" s="156">
        <f>INDEX('②利用者名簿'!$E:$E,INT((ROW()-3)/5)+2)</f>
        <v>0</v>
      </c>
      <c r="F300" s="156" t="s">
        <v>144</v>
      </c>
      <c r="G300" s="160">
        <f>SUMIF('③入力シート'!$U$4:$U$500,A300,'③入力シート'!$J$4:$J$500)</f>
        <v>0</v>
      </c>
      <c r="H300" s="156">
        <f>COUNTIF('③入力シート'!$U$4:$U$500,'集計表（市役所使用）'!$A300)</f>
        <v>0</v>
      </c>
    </row>
    <row r="301" spans="1:8">
      <c r="A301" s="157" t="str">
        <f t="shared" si="4"/>
        <v>0④</v>
      </c>
      <c r="B301" s="156">
        <f>INDEX('②利用者名簿'!$A:$A,INT((ROW()-3)/5)+2)</f>
        <v>0</v>
      </c>
      <c r="C301" s="156">
        <f>INDEX('②利用者名簿'!$B:$B,INT((ROW()-3)/5)+2)</f>
        <v>0</v>
      </c>
      <c r="D301" s="156">
        <f>INDEX('②利用者名簿'!$C:$C,INT((ROW()-3)/5)+2)</f>
        <v>0</v>
      </c>
      <c r="E301" s="156">
        <f>INDEX('②利用者名簿'!$E:$E,INT((ROW()-3)/5)+2)</f>
        <v>0</v>
      </c>
      <c r="F301" s="156" t="s">
        <v>34</v>
      </c>
      <c r="G301" s="160">
        <f>SUMIF('③入力シート'!$U$4:$U$500,A301,'③入力シート'!$J$4:$J$500)</f>
        <v>0</v>
      </c>
      <c r="H301" s="156">
        <f>COUNTIF('③入力シート'!$U$4:$U$500,'集計表（市役所使用）'!$A301)</f>
        <v>0</v>
      </c>
    </row>
    <row r="302" spans="1:8">
      <c r="A302" s="157" t="str">
        <f t="shared" si="4"/>
        <v>0⑤</v>
      </c>
      <c r="B302" s="156">
        <f>INDEX('②利用者名簿'!$A:$A,INT((ROW()-3)/5)+2)</f>
        <v>0</v>
      </c>
      <c r="C302" s="156">
        <f>INDEX('②利用者名簿'!$B:$B,INT((ROW()-3)/5)+2)</f>
        <v>0</v>
      </c>
      <c r="D302" s="156">
        <f>INDEX('②利用者名簿'!$C:$C,INT((ROW()-3)/5)+2)</f>
        <v>0</v>
      </c>
      <c r="E302" s="156">
        <f>INDEX('②利用者名簿'!$E:$E,INT((ROW()-3)/5)+2)</f>
        <v>0</v>
      </c>
      <c r="F302" s="156" t="s">
        <v>145</v>
      </c>
      <c r="G302" s="160">
        <f>SUMIF('③入力シート'!$U$4:$U$500,A302,'③入力シート'!$J$4:$J$500)</f>
        <v>0</v>
      </c>
      <c r="H302" s="156">
        <f>COUNTIF('③入力シート'!$U$4:$U$500,'集計表（市役所使用）'!$A302)</f>
        <v>0</v>
      </c>
    </row>
    <row r="303" spans="1:8">
      <c r="A303" s="157" t="str">
        <f t="shared" si="4"/>
        <v>0①</v>
      </c>
      <c r="B303" s="158">
        <f>INDEX('②利用者名簿'!$A:$A,INT((ROW()-3)/5)+2)</f>
        <v>0</v>
      </c>
      <c r="C303" s="158">
        <f>INDEX('②利用者名簿'!$B:$B,INT((ROW()-3)/5)+2)</f>
        <v>0</v>
      </c>
      <c r="D303" s="158">
        <f>INDEX('②利用者名簿'!$C:$C,INT((ROW()-3)/5)+2)</f>
        <v>0</v>
      </c>
      <c r="E303" s="158">
        <f>INDEX('②利用者名簿'!$E:$E,INT((ROW()-3)/5)+2)</f>
        <v>0</v>
      </c>
      <c r="F303" s="158" t="s">
        <v>143</v>
      </c>
      <c r="G303" s="159">
        <f>SUMIF('③入力シート'!$U$4:$U$500,A303,'③入力シート'!$J$4:$J$500)</f>
        <v>0</v>
      </c>
      <c r="H303" s="158">
        <f>COUNTIF('③入力シート'!$U$4:$U$500,'集計表（市役所使用）'!$A303)</f>
        <v>0</v>
      </c>
    </row>
    <row r="304" spans="1:8">
      <c r="A304" s="157" t="str">
        <f t="shared" si="4"/>
        <v>0②</v>
      </c>
      <c r="B304" s="158">
        <f>INDEX('②利用者名簿'!$A:$A,INT((ROW()-3)/5)+2)</f>
        <v>0</v>
      </c>
      <c r="C304" s="158">
        <f>INDEX('②利用者名簿'!$B:$B,INT((ROW()-3)/5)+2)</f>
        <v>0</v>
      </c>
      <c r="D304" s="158">
        <f>INDEX('②利用者名簿'!$C:$C,INT((ROW()-3)/5)+2)</f>
        <v>0</v>
      </c>
      <c r="E304" s="158">
        <f>INDEX('②利用者名簿'!$E:$E,INT((ROW()-3)/5)+2)</f>
        <v>0</v>
      </c>
      <c r="F304" s="158" t="s">
        <v>11</v>
      </c>
      <c r="G304" s="159">
        <f>SUMIF('③入力シート'!$U$4:$U$500,A304,'③入力シート'!$J$4:$J$500)</f>
        <v>0</v>
      </c>
      <c r="H304" s="158">
        <f>COUNTIF('③入力シート'!$U$4:$U$500,'集計表（市役所使用）'!$A304)</f>
        <v>0</v>
      </c>
    </row>
    <row r="305" spans="1:8">
      <c r="A305" s="157" t="str">
        <f t="shared" si="4"/>
        <v>0③</v>
      </c>
      <c r="B305" s="158">
        <f>INDEX('②利用者名簿'!$A:$A,INT((ROW()-3)/5)+2)</f>
        <v>0</v>
      </c>
      <c r="C305" s="158">
        <f>INDEX('②利用者名簿'!$B:$B,INT((ROW()-3)/5)+2)</f>
        <v>0</v>
      </c>
      <c r="D305" s="158">
        <f>INDEX('②利用者名簿'!$C:$C,INT((ROW()-3)/5)+2)</f>
        <v>0</v>
      </c>
      <c r="E305" s="158">
        <f>INDEX('②利用者名簿'!$E:$E,INT((ROW()-3)/5)+2)</f>
        <v>0</v>
      </c>
      <c r="F305" s="158" t="s">
        <v>144</v>
      </c>
      <c r="G305" s="159">
        <f>SUMIF('③入力シート'!$U$4:$U$500,A305,'③入力シート'!$J$4:$J$500)</f>
        <v>0</v>
      </c>
      <c r="H305" s="158">
        <f>COUNTIF('③入力シート'!$U$4:$U$500,'集計表（市役所使用）'!$A305)</f>
        <v>0</v>
      </c>
    </row>
    <row r="306" spans="1:8">
      <c r="A306" s="157" t="str">
        <f t="shared" si="4"/>
        <v>0④</v>
      </c>
      <c r="B306" s="158">
        <f>INDEX('②利用者名簿'!$A:$A,INT((ROW()-3)/5)+2)</f>
        <v>0</v>
      </c>
      <c r="C306" s="158">
        <f>INDEX('②利用者名簿'!$B:$B,INT((ROW()-3)/5)+2)</f>
        <v>0</v>
      </c>
      <c r="D306" s="158">
        <f>INDEX('②利用者名簿'!$C:$C,INT((ROW()-3)/5)+2)</f>
        <v>0</v>
      </c>
      <c r="E306" s="158">
        <f>INDEX('②利用者名簿'!$E:$E,INT((ROW()-3)/5)+2)</f>
        <v>0</v>
      </c>
      <c r="F306" s="158" t="s">
        <v>34</v>
      </c>
      <c r="G306" s="159">
        <f>SUMIF('③入力シート'!$U$4:$U$500,A306,'③入力シート'!$J$4:$J$500)</f>
        <v>0</v>
      </c>
      <c r="H306" s="158">
        <f>COUNTIF('③入力シート'!$U$4:$U$500,'集計表（市役所使用）'!$A306)</f>
        <v>0</v>
      </c>
    </row>
    <row r="307" spans="1:8">
      <c r="A307" s="157" t="str">
        <f t="shared" si="4"/>
        <v>0⑤</v>
      </c>
      <c r="B307" s="158">
        <f>INDEX('②利用者名簿'!$A:$A,INT((ROW()-3)/5)+2)</f>
        <v>0</v>
      </c>
      <c r="C307" s="158">
        <f>INDEX('②利用者名簿'!$B:$B,INT((ROW()-3)/5)+2)</f>
        <v>0</v>
      </c>
      <c r="D307" s="158">
        <f>INDEX('②利用者名簿'!$C:$C,INT((ROW()-3)/5)+2)</f>
        <v>0</v>
      </c>
      <c r="E307" s="158">
        <f>INDEX('②利用者名簿'!$E:$E,INT((ROW()-3)/5)+2)</f>
        <v>0</v>
      </c>
      <c r="F307" s="158" t="s">
        <v>145</v>
      </c>
      <c r="G307" s="159">
        <f>SUMIF('③入力シート'!$U$4:$U$500,A307,'③入力シート'!$J$4:$J$500)</f>
        <v>0</v>
      </c>
      <c r="H307" s="158">
        <f>COUNTIF('③入力シート'!$U$4:$U$500,'集計表（市役所使用）'!$A307)</f>
        <v>0</v>
      </c>
    </row>
    <row r="308" spans="1:8">
      <c r="A308" s="157" t="str">
        <f t="shared" si="4"/>
        <v>0①</v>
      </c>
      <c r="B308" s="156">
        <f>INDEX('②利用者名簿'!$A:$A,INT((ROW()-3)/5)+2)</f>
        <v>0</v>
      </c>
      <c r="C308" s="156">
        <f>INDEX('②利用者名簿'!$B:$B,INT((ROW()-3)/5)+2)</f>
        <v>0</v>
      </c>
      <c r="D308" s="156">
        <f>INDEX('②利用者名簿'!$C:$C,INT((ROW()-3)/5)+2)</f>
        <v>0</v>
      </c>
      <c r="E308" s="156">
        <f>INDEX('②利用者名簿'!$E:$E,INT((ROW()-3)/5)+2)</f>
        <v>0</v>
      </c>
      <c r="F308" s="156" t="s">
        <v>143</v>
      </c>
      <c r="G308" s="160">
        <f>SUMIF('③入力シート'!$U$4:$U$500,A308,'③入力シート'!$J$4:$J$500)</f>
        <v>0</v>
      </c>
      <c r="H308" s="156">
        <f>COUNTIF('③入力シート'!$U$4:$U$500,'集計表（市役所使用）'!$A308)</f>
        <v>0</v>
      </c>
    </row>
    <row r="309" spans="1:8">
      <c r="A309" s="157" t="str">
        <f t="shared" si="4"/>
        <v>0②</v>
      </c>
      <c r="B309" s="156">
        <f>INDEX('②利用者名簿'!$A:$A,INT((ROW()-3)/5)+2)</f>
        <v>0</v>
      </c>
      <c r="C309" s="156">
        <f>INDEX('②利用者名簿'!$B:$B,INT((ROW()-3)/5)+2)</f>
        <v>0</v>
      </c>
      <c r="D309" s="156">
        <f>INDEX('②利用者名簿'!$C:$C,INT((ROW()-3)/5)+2)</f>
        <v>0</v>
      </c>
      <c r="E309" s="156">
        <f>INDEX('②利用者名簿'!$E:$E,INT((ROW()-3)/5)+2)</f>
        <v>0</v>
      </c>
      <c r="F309" s="156" t="s">
        <v>11</v>
      </c>
      <c r="G309" s="160">
        <f>SUMIF('③入力シート'!$U$4:$U$500,A309,'③入力シート'!$J$4:$J$500)</f>
        <v>0</v>
      </c>
      <c r="H309" s="156">
        <f>COUNTIF('③入力シート'!$U$4:$U$500,'集計表（市役所使用）'!$A309)</f>
        <v>0</v>
      </c>
    </row>
    <row r="310" spans="1:8">
      <c r="A310" s="157" t="str">
        <f t="shared" si="4"/>
        <v>0③</v>
      </c>
      <c r="B310" s="156">
        <f>INDEX('②利用者名簿'!$A:$A,INT((ROW()-3)/5)+2)</f>
        <v>0</v>
      </c>
      <c r="C310" s="156">
        <f>INDEX('②利用者名簿'!$B:$B,INT((ROW()-3)/5)+2)</f>
        <v>0</v>
      </c>
      <c r="D310" s="156">
        <f>INDEX('②利用者名簿'!$C:$C,INT((ROW()-3)/5)+2)</f>
        <v>0</v>
      </c>
      <c r="E310" s="156">
        <f>INDEX('②利用者名簿'!$E:$E,INT((ROW()-3)/5)+2)</f>
        <v>0</v>
      </c>
      <c r="F310" s="156" t="s">
        <v>144</v>
      </c>
      <c r="G310" s="160">
        <f>SUMIF('③入力シート'!$U$4:$U$500,A310,'③入力シート'!$J$4:$J$500)</f>
        <v>0</v>
      </c>
      <c r="H310" s="156">
        <f>COUNTIF('③入力シート'!$U$4:$U$500,'集計表（市役所使用）'!$A310)</f>
        <v>0</v>
      </c>
    </row>
    <row r="311" spans="1:8">
      <c r="A311" s="157" t="str">
        <f t="shared" si="4"/>
        <v>0④</v>
      </c>
      <c r="B311" s="156">
        <f>INDEX('②利用者名簿'!$A:$A,INT((ROW()-3)/5)+2)</f>
        <v>0</v>
      </c>
      <c r="C311" s="156">
        <f>INDEX('②利用者名簿'!$B:$B,INT((ROW()-3)/5)+2)</f>
        <v>0</v>
      </c>
      <c r="D311" s="156">
        <f>INDEX('②利用者名簿'!$C:$C,INT((ROW()-3)/5)+2)</f>
        <v>0</v>
      </c>
      <c r="E311" s="156">
        <f>INDEX('②利用者名簿'!$E:$E,INT((ROW()-3)/5)+2)</f>
        <v>0</v>
      </c>
      <c r="F311" s="156" t="s">
        <v>34</v>
      </c>
      <c r="G311" s="160">
        <f>SUMIF('③入力シート'!$U$4:$U$500,A311,'③入力シート'!$J$4:$J$500)</f>
        <v>0</v>
      </c>
      <c r="H311" s="156">
        <f>COUNTIF('③入力シート'!$U$4:$U$500,'集計表（市役所使用）'!$A311)</f>
        <v>0</v>
      </c>
    </row>
    <row r="312" spans="1:8">
      <c r="A312" s="157" t="str">
        <f t="shared" si="4"/>
        <v>0⑤</v>
      </c>
      <c r="B312" s="156">
        <f>INDEX('②利用者名簿'!$A:$A,INT((ROW()-3)/5)+2)</f>
        <v>0</v>
      </c>
      <c r="C312" s="156">
        <f>INDEX('②利用者名簿'!$B:$B,INT((ROW()-3)/5)+2)</f>
        <v>0</v>
      </c>
      <c r="D312" s="156">
        <f>INDEX('②利用者名簿'!$C:$C,INT((ROW()-3)/5)+2)</f>
        <v>0</v>
      </c>
      <c r="E312" s="156">
        <f>INDEX('②利用者名簿'!$E:$E,INT((ROW()-3)/5)+2)</f>
        <v>0</v>
      </c>
      <c r="F312" s="156" t="s">
        <v>145</v>
      </c>
      <c r="G312" s="160">
        <f>SUMIF('③入力シート'!$U$4:$U$500,A312,'③入力シート'!$J$4:$J$500)</f>
        <v>0</v>
      </c>
      <c r="H312" s="156">
        <f>COUNTIF('③入力シート'!$U$4:$U$500,'集計表（市役所使用）'!$A312)</f>
        <v>0</v>
      </c>
    </row>
    <row r="313" spans="1:8">
      <c r="A313" s="157" t="str">
        <f t="shared" si="4"/>
        <v>0①</v>
      </c>
      <c r="B313" s="158">
        <f>INDEX('②利用者名簿'!$A:$A,INT((ROW()-3)/5)+2)</f>
        <v>0</v>
      </c>
      <c r="C313" s="158">
        <f>INDEX('②利用者名簿'!$B:$B,INT((ROW()-3)/5)+2)</f>
        <v>0</v>
      </c>
      <c r="D313" s="158">
        <f>INDEX('②利用者名簿'!$C:$C,INT((ROW()-3)/5)+2)</f>
        <v>0</v>
      </c>
      <c r="E313" s="158">
        <f>INDEX('②利用者名簿'!$E:$E,INT((ROW()-3)/5)+2)</f>
        <v>0</v>
      </c>
      <c r="F313" s="158" t="s">
        <v>143</v>
      </c>
      <c r="G313" s="159">
        <f>SUMIF('③入力シート'!$U$4:$U$500,A313,'③入力シート'!$J$4:$J$500)</f>
        <v>0</v>
      </c>
      <c r="H313" s="158">
        <f>COUNTIF('③入力シート'!$U$4:$U$500,'集計表（市役所使用）'!$A313)</f>
        <v>0</v>
      </c>
    </row>
    <row r="314" spans="1:8">
      <c r="A314" s="157" t="str">
        <f t="shared" si="4"/>
        <v>0②</v>
      </c>
      <c r="B314" s="158">
        <f>INDEX('②利用者名簿'!$A:$A,INT((ROW()-3)/5)+2)</f>
        <v>0</v>
      </c>
      <c r="C314" s="158">
        <f>INDEX('②利用者名簿'!$B:$B,INT((ROW()-3)/5)+2)</f>
        <v>0</v>
      </c>
      <c r="D314" s="158">
        <f>INDEX('②利用者名簿'!$C:$C,INT((ROW()-3)/5)+2)</f>
        <v>0</v>
      </c>
      <c r="E314" s="158">
        <f>INDEX('②利用者名簿'!$E:$E,INT((ROW()-3)/5)+2)</f>
        <v>0</v>
      </c>
      <c r="F314" s="158" t="s">
        <v>11</v>
      </c>
      <c r="G314" s="159">
        <f>SUMIF('③入力シート'!$U$4:$U$500,A314,'③入力シート'!$J$4:$J$500)</f>
        <v>0</v>
      </c>
      <c r="H314" s="158">
        <f>COUNTIF('③入力シート'!$U$4:$U$500,'集計表（市役所使用）'!$A314)</f>
        <v>0</v>
      </c>
    </row>
    <row r="315" spans="1:8">
      <c r="A315" s="157" t="str">
        <f t="shared" si="4"/>
        <v>0③</v>
      </c>
      <c r="B315" s="158">
        <f>INDEX('②利用者名簿'!$A:$A,INT((ROW()-3)/5)+2)</f>
        <v>0</v>
      </c>
      <c r="C315" s="158">
        <f>INDEX('②利用者名簿'!$B:$B,INT((ROW()-3)/5)+2)</f>
        <v>0</v>
      </c>
      <c r="D315" s="158">
        <f>INDEX('②利用者名簿'!$C:$C,INT((ROW()-3)/5)+2)</f>
        <v>0</v>
      </c>
      <c r="E315" s="158">
        <f>INDEX('②利用者名簿'!$E:$E,INT((ROW()-3)/5)+2)</f>
        <v>0</v>
      </c>
      <c r="F315" s="158" t="s">
        <v>144</v>
      </c>
      <c r="G315" s="159">
        <f>SUMIF('③入力シート'!$U$4:$U$500,A315,'③入力シート'!$J$4:$J$500)</f>
        <v>0</v>
      </c>
      <c r="H315" s="158">
        <f>COUNTIF('③入力シート'!$U$4:$U$500,'集計表（市役所使用）'!$A315)</f>
        <v>0</v>
      </c>
    </row>
    <row r="316" spans="1:8">
      <c r="A316" s="157" t="str">
        <f t="shared" si="4"/>
        <v>0④</v>
      </c>
      <c r="B316" s="158">
        <f>INDEX('②利用者名簿'!$A:$A,INT((ROW()-3)/5)+2)</f>
        <v>0</v>
      </c>
      <c r="C316" s="158">
        <f>INDEX('②利用者名簿'!$B:$B,INT((ROW()-3)/5)+2)</f>
        <v>0</v>
      </c>
      <c r="D316" s="158">
        <f>INDEX('②利用者名簿'!$C:$C,INT((ROW()-3)/5)+2)</f>
        <v>0</v>
      </c>
      <c r="E316" s="158">
        <f>INDEX('②利用者名簿'!$E:$E,INT((ROW()-3)/5)+2)</f>
        <v>0</v>
      </c>
      <c r="F316" s="158" t="s">
        <v>34</v>
      </c>
      <c r="G316" s="159">
        <f>SUMIF('③入力シート'!$U$4:$U$500,A316,'③入力シート'!$J$4:$J$500)</f>
        <v>0</v>
      </c>
      <c r="H316" s="158">
        <f>COUNTIF('③入力シート'!$U$4:$U$500,'集計表（市役所使用）'!$A316)</f>
        <v>0</v>
      </c>
    </row>
    <row r="317" spans="1:8">
      <c r="A317" s="157" t="str">
        <f t="shared" si="4"/>
        <v>0⑤</v>
      </c>
      <c r="B317" s="158">
        <f>INDEX('②利用者名簿'!$A:$A,INT((ROW()-3)/5)+2)</f>
        <v>0</v>
      </c>
      <c r="C317" s="158">
        <f>INDEX('②利用者名簿'!$B:$B,INT((ROW()-3)/5)+2)</f>
        <v>0</v>
      </c>
      <c r="D317" s="158">
        <f>INDEX('②利用者名簿'!$C:$C,INT((ROW()-3)/5)+2)</f>
        <v>0</v>
      </c>
      <c r="E317" s="158">
        <f>INDEX('②利用者名簿'!$E:$E,INT((ROW()-3)/5)+2)</f>
        <v>0</v>
      </c>
      <c r="F317" s="158" t="s">
        <v>145</v>
      </c>
      <c r="G317" s="159">
        <f>SUMIF('③入力シート'!$U$4:$U$500,A317,'③入力シート'!$J$4:$J$500)</f>
        <v>0</v>
      </c>
      <c r="H317" s="158">
        <f>COUNTIF('③入力シート'!$U$4:$U$500,'集計表（市役所使用）'!$A317)</f>
        <v>0</v>
      </c>
    </row>
    <row r="318" spans="1:8">
      <c r="A318" s="157" t="str">
        <f t="shared" si="4"/>
        <v>0①</v>
      </c>
      <c r="B318" s="156">
        <f>INDEX('②利用者名簿'!$A:$A,INT((ROW()-3)/5)+2)</f>
        <v>0</v>
      </c>
      <c r="C318" s="156">
        <f>INDEX('②利用者名簿'!$B:$B,INT((ROW()-3)/5)+2)</f>
        <v>0</v>
      </c>
      <c r="D318" s="156">
        <f>INDEX('②利用者名簿'!$C:$C,INT((ROW()-3)/5)+2)</f>
        <v>0</v>
      </c>
      <c r="E318" s="156">
        <f>INDEX('②利用者名簿'!$E:$E,INT((ROW()-3)/5)+2)</f>
        <v>0</v>
      </c>
      <c r="F318" s="156" t="s">
        <v>143</v>
      </c>
      <c r="G318" s="160">
        <f>SUMIF('③入力シート'!$U$4:$U$500,A318,'③入力シート'!$J$4:$J$500)</f>
        <v>0</v>
      </c>
      <c r="H318" s="156">
        <f>COUNTIF('③入力シート'!$U$4:$U$500,'集計表（市役所使用）'!$A318)</f>
        <v>0</v>
      </c>
    </row>
    <row r="319" spans="1:8">
      <c r="A319" s="157" t="str">
        <f t="shared" si="4"/>
        <v>0②</v>
      </c>
      <c r="B319" s="156">
        <f>INDEX('②利用者名簿'!$A:$A,INT((ROW()-3)/5)+2)</f>
        <v>0</v>
      </c>
      <c r="C319" s="156">
        <f>INDEX('②利用者名簿'!$B:$B,INT((ROW()-3)/5)+2)</f>
        <v>0</v>
      </c>
      <c r="D319" s="156">
        <f>INDEX('②利用者名簿'!$C:$C,INT((ROW()-3)/5)+2)</f>
        <v>0</v>
      </c>
      <c r="E319" s="156">
        <f>INDEX('②利用者名簿'!$E:$E,INT((ROW()-3)/5)+2)</f>
        <v>0</v>
      </c>
      <c r="F319" s="156" t="s">
        <v>11</v>
      </c>
      <c r="G319" s="160">
        <f>SUMIF('③入力シート'!$U$4:$U$500,A319,'③入力シート'!$J$4:$J$500)</f>
        <v>0</v>
      </c>
      <c r="H319" s="156">
        <f>COUNTIF('③入力シート'!$U$4:$U$500,'集計表（市役所使用）'!$A319)</f>
        <v>0</v>
      </c>
    </row>
    <row r="320" spans="1:8">
      <c r="A320" s="157" t="str">
        <f t="shared" si="4"/>
        <v>0③</v>
      </c>
      <c r="B320" s="156">
        <f>INDEX('②利用者名簿'!$A:$A,INT((ROW()-3)/5)+2)</f>
        <v>0</v>
      </c>
      <c r="C320" s="156">
        <f>INDEX('②利用者名簿'!$B:$B,INT((ROW()-3)/5)+2)</f>
        <v>0</v>
      </c>
      <c r="D320" s="156">
        <f>INDEX('②利用者名簿'!$C:$C,INT((ROW()-3)/5)+2)</f>
        <v>0</v>
      </c>
      <c r="E320" s="156">
        <f>INDEX('②利用者名簿'!$E:$E,INT((ROW()-3)/5)+2)</f>
        <v>0</v>
      </c>
      <c r="F320" s="156" t="s">
        <v>144</v>
      </c>
      <c r="G320" s="160">
        <f>SUMIF('③入力シート'!$U$4:$U$500,A320,'③入力シート'!$J$4:$J$500)</f>
        <v>0</v>
      </c>
      <c r="H320" s="156">
        <f>COUNTIF('③入力シート'!$U$4:$U$500,'集計表（市役所使用）'!$A320)</f>
        <v>0</v>
      </c>
    </row>
    <row r="321" spans="1:8">
      <c r="A321" s="157" t="str">
        <f t="shared" si="4"/>
        <v>0④</v>
      </c>
      <c r="B321" s="156">
        <f>INDEX('②利用者名簿'!$A:$A,INT((ROW()-3)/5)+2)</f>
        <v>0</v>
      </c>
      <c r="C321" s="156">
        <f>INDEX('②利用者名簿'!$B:$B,INT((ROW()-3)/5)+2)</f>
        <v>0</v>
      </c>
      <c r="D321" s="156">
        <f>INDEX('②利用者名簿'!$C:$C,INT((ROW()-3)/5)+2)</f>
        <v>0</v>
      </c>
      <c r="E321" s="156">
        <f>INDEX('②利用者名簿'!$E:$E,INT((ROW()-3)/5)+2)</f>
        <v>0</v>
      </c>
      <c r="F321" s="156" t="s">
        <v>34</v>
      </c>
      <c r="G321" s="160">
        <f>SUMIF('③入力シート'!$U$4:$U$500,A321,'③入力シート'!$J$4:$J$500)</f>
        <v>0</v>
      </c>
      <c r="H321" s="156">
        <f>COUNTIF('③入力シート'!$U$4:$U$500,'集計表（市役所使用）'!$A321)</f>
        <v>0</v>
      </c>
    </row>
    <row r="322" spans="1:8">
      <c r="A322" s="157" t="str">
        <f t="shared" si="4"/>
        <v>0⑤</v>
      </c>
      <c r="B322" s="156">
        <f>INDEX('②利用者名簿'!$A:$A,INT((ROW()-3)/5)+2)</f>
        <v>0</v>
      </c>
      <c r="C322" s="156">
        <f>INDEX('②利用者名簿'!$B:$B,INT((ROW()-3)/5)+2)</f>
        <v>0</v>
      </c>
      <c r="D322" s="156">
        <f>INDEX('②利用者名簿'!$C:$C,INT((ROW()-3)/5)+2)</f>
        <v>0</v>
      </c>
      <c r="E322" s="156">
        <f>INDEX('②利用者名簿'!$E:$E,INT((ROW()-3)/5)+2)</f>
        <v>0</v>
      </c>
      <c r="F322" s="156" t="s">
        <v>145</v>
      </c>
      <c r="G322" s="160">
        <f>SUMIF('③入力シート'!$U$4:$U$500,A322,'③入力シート'!$J$4:$J$500)</f>
        <v>0</v>
      </c>
      <c r="H322" s="156">
        <f>COUNTIF('③入力シート'!$U$4:$U$500,'集計表（市役所使用）'!$A322)</f>
        <v>0</v>
      </c>
    </row>
    <row r="323" spans="1:8">
      <c r="A323" s="157" t="str">
        <f t="shared" ref="A323:A386" si="5">CONCATENATE(B323,F323)</f>
        <v>0①</v>
      </c>
      <c r="B323" s="158">
        <f>INDEX('②利用者名簿'!$A:$A,INT((ROW()-3)/5)+2)</f>
        <v>0</v>
      </c>
      <c r="C323" s="158">
        <f>INDEX('②利用者名簿'!$B:$B,INT((ROW()-3)/5)+2)</f>
        <v>0</v>
      </c>
      <c r="D323" s="158">
        <f>INDEX('②利用者名簿'!$C:$C,INT((ROW()-3)/5)+2)</f>
        <v>0</v>
      </c>
      <c r="E323" s="158">
        <f>INDEX('②利用者名簿'!$E:$E,INT((ROW()-3)/5)+2)</f>
        <v>0</v>
      </c>
      <c r="F323" s="158" t="s">
        <v>143</v>
      </c>
      <c r="G323" s="159">
        <f>SUMIF('③入力シート'!$U$4:$U$500,A323,'③入力シート'!$J$4:$J$500)</f>
        <v>0</v>
      </c>
      <c r="H323" s="158">
        <f>COUNTIF('③入力シート'!$U$4:$U$500,'集計表（市役所使用）'!$A323)</f>
        <v>0</v>
      </c>
    </row>
    <row r="324" spans="1:8">
      <c r="A324" s="157" t="str">
        <f t="shared" si="5"/>
        <v>0②</v>
      </c>
      <c r="B324" s="158">
        <f>INDEX('②利用者名簿'!$A:$A,INT((ROW()-3)/5)+2)</f>
        <v>0</v>
      </c>
      <c r="C324" s="158">
        <f>INDEX('②利用者名簿'!$B:$B,INT((ROW()-3)/5)+2)</f>
        <v>0</v>
      </c>
      <c r="D324" s="158">
        <f>INDEX('②利用者名簿'!$C:$C,INT((ROW()-3)/5)+2)</f>
        <v>0</v>
      </c>
      <c r="E324" s="158">
        <f>INDEX('②利用者名簿'!$E:$E,INT((ROW()-3)/5)+2)</f>
        <v>0</v>
      </c>
      <c r="F324" s="158" t="s">
        <v>11</v>
      </c>
      <c r="G324" s="159">
        <f>SUMIF('③入力シート'!$U$4:$U$500,A324,'③入力シート'!$J$4:$J$500)</f>
        <v>0</v>
      </c>
      <c r="H324" s="158">
        <f>COUNTIF('③入力シート'!$U$4:$U$500,'集計表（市役所使用）'!$A324)</f>
        <v>0</v>
      </c>
    </row>
    <row r="325" spans="1:8">
      <c r="A325" s="157" t="str">
        <f t="shared" si="5"/>
        <v>0③</v>
      </c>
      <c r="B325" s="158">
        <f>INDEX('②利用者名簿'!$A:$A,INT((ROW()-3)/5)+2)</f>
        <v>0</v>
      </c>
      <c r="C325" s="158">
        <f>INDEX('②利用者名簿'!$B:$B,INT((ROW()-3)/5)+2)</f>
        <v>0</v>
      </c>
      <c r="D325" s="158">
        <f>INDEX('②利用者名簿'!$C:$C,INT((ROW()-3)/5)+2)</f>
        <v>0</v>
      </c>
      <c r="E325" s="158">
        <f>INDEX('②利用者名簿'!$E:$E,INT((ROW()-3)/5)+2)</f>
        <v>0</v>
      </c>
      <c r="F325" s="158" t="s">
        <v>144</v>
      </c>
      <c r="G325" s="159">
        <f>SUMIF('③入力シート'!$U$4:$U$500,A325,'③入力シート'!$J$4:$J$500)</f>
        <v>0</v>
      </c>
      <c r="H325" s="158">
        <f>COUNTIF('③入力シート'!$U$4:$U$500,'集計表（市役所使用）'!$A325)</f>
        <v>0</v>
      </c>
    </row>
    <row r="326" spans="1:8">
      <c r="A326" s="157" t="str">
        <f t="shared" si="5"/>
        <v>0④</v>
      </c>
      <c r="B326" s="158">
        <f>INDEX('②利用者名簿'!$A:$A,INT((ROW()-3)/5)+2)</f>
        <v>0</v>
      </c>
      <c r="C326" s="158">
        <f>INDEX('②利用者名簿'!$B:$B,INT((ROW()-3)/5)+2)</f>
        <v>0</v>
      </c>
      <c r="D326" s="158">
        <f>INDEX('②利用者名簿'!$C:$C,INT((ROW()-3)/5)+2)</f>
        <v>0</v>
      </c>
      <c r="E326" s="158">
        <f>INDEX('②利用者名簿'!$E:$E,INT((ROW()-3)/5)+2)</f>
        <v>0</v>
      </c>
      <c r="F326" s="158" t="s">
        <v>34</v>
      </c>
      <c r="G326" s="159">
        <f>SUMIF('③入力シート'!$U$4:$U$500,A326,'③入力シート'!$J$4:$J$500)</f>
        <v>0</v>
      </c>
      <c r="H326" s="158">
        <f>COUNTIF('③入力シート'!$U$4:$U$500,'集計表（市役所使用）'!$A326)</f>
        <v>0</v>
      </c>
    </row>
    <row r="327" spans="1:8">
      <c r="A327" s="157" t="str">
        <f t="shared" si="5"/>
        <v>0⑤</v>
      </c>
      <c r="B327" s="158">
        <f>INDEX('②利用者名簿'!$A:$A,INT((ROW()-3)/5)+2)</f>
        <v>0</v>
      </c>
      <c r="C327" s="158">
        <f>INDEX('②利用者名簿'!$B:$B,INT((ROW()-3)/5)+2)</f>
        <v>0</v>
      </c>
      <c r="D327" s="158">
        <f>INDEX('②利用者名簿'!$C:$C,INT((ROW()-3)/5)+2)</f>
        <v>0</v>
      </c>
      <c r="E327" s="158">
        <f>INDEX('②利用者名簿'!$E:$E,INT((ROW()-3)/5)+2)</f>
        <v>0</v>
      </c>
      <c r="F327" s="158" t="s">
        <v>145</v>
      </c>
      <c r="G327" s="159">
        <f>SUMIF('③入力シート'!$U$4:$U$500,A327,'③入力シート'!$J$4:$J$500)</f>
        <v>0</v>
      </c>
      <c r="H327" s="158">
        <f>COUNTIF('③入力シート'!$U$4:$U$500,'集計表（市役所使用）'!$A327)</f>
        <v>0</v>
      </c>
    </row>
    <row r="328" spans="1:8">
      <c r="A328" s="157" t="str">
        <f t="shared" si="5"/>
        <v>0①</v>
      </c>
      <c r="B328" s="156">
        <f>INDEX('②利用者名簿'!$A:$A,INT((ROW()-3)/5)+2)</f>
        <v>0</v>
      </c>
      <c r="C328" s="156">
        <f>INDEX('②利用者名簿'!$B:$B,INT((ROW()-3)/5)+2)</f>
        <v>0</v>
      </c>
      <c r="D328" s="156">
        <f>INDEX('②利用者名簿'!$C:$C,INT((ROW()-3)/5)+2)</f>
        <v>0</v>
      </c>
      <c r="E328" s="156">
        <f>INDEX('②利用者名簿'!$E:$E,INT((ROW()-3)/5)+2)</f>
        <v>0</v>
      </c>
      <c r="F328" s="156" t="s">
        <v>143</v>
      </c>
      <c r="G328" s="160">
        <f>SUMIF('③入力シート'!$U$4:$U$500,A328,'③入力シート'!$J$4:$J$500)</f>
        <v>0</v>
      </c>
      <c r="H328" s="156">
        <f>COUNTIF('③入力シート'!$U$4:$U$500,'集計表（市役所使用）'!$A328)</f>
        <v>0</v>
      </c>
    </row>
    <row r="329" spans="1:8">
      <c r="A329" s="157" t="str">
        <f t="shared" si="5"/>
        <v>0②</v>
      </c>
      <c r="B329" s="156">
        <f>INDEX('②利用者名簿'!$A:$A,INT((ROW()-3)/5)+2)</f>
        <v>0</v>
      </c>
      <c r="C329" s="156">
        <f>INDEX('②利用者名簿'!$B:$B,INT((ROW()-3)/5)+2)</f>
        <v>0</v>
      </c>
      <c r="D329" s="156">
        <f>INDEX('②利用者名簿'!$C:$C,INT((ROW()-3)/5)+2)</f>
        <v>0</v>
      </c>
      <c r="E329" s="156">
        <f>INDEX('②利用者名簿'!$E:$E,INT((ROW()-3)/5)+2)</f>
        <v>0</v>
      </c>
      <c r="F329" s="156" t="s">
        <v>11</v>
      </c>
      <c r="G329" s="160">
        <f>SUMIF('③入力シート'!$U$4:$U$500,A329,'③入力シート'!$J$4:$J$500)</f>
        <v>0</v>
      </c>
      <c r="H329" s="156">
        <f>COUNTIF('③入力シート'!$U$4:$U$500,'集計表（市役所使用）'!$A329)</f>
        <v>0</v>
      </c>
    </row>
    <row r="330" spans="1:8">
      <c r="A330" s="157" t="str">
        <f t="shared" si="5"/>
        <v>0③</v>
      </c>
      <c r="B330" s="156">
        <f>INDEX('②利用者名簿'!$A:$A,INT((ROW()-3)/5)+2)</f>
        <v>0</v>
      </c>
      <c r="C330" s="156">
        <f>INDEX('②利用者名簿'!$B:$B,INT((ROW()-3)/5)+2)</f>
        <v>0</v>
      </c>
      <c r="D330" s="156">
        <f>INDEX('②利用者名簿'!$C:$C,INT((ROW()-3)/5)+2)</f>
        <v>0</v>
      </c>
      <c r="E330" s="156">
        <f>INDEX('②利用者名簿'!$E:$E,INT((ROW()-3)/5)+2)</f>
        <v>0</v>
      </c>
      <c r="F330" s="156" t="s">
        <v>144</v>
      </c>
      <c r="G330" s="160">
        <f>SUMIF('③入力シート'!$U$4:$U$500,A330,'③入力シート'!$J$4:$J$500)</f>
        <v>0</v>
      </c>
      <c r="H330" s="156">
        <f>COUNTIF('③入力シート'!$U$4:$U$500,'集計表（市役所使用）'!$A330)</f>
        <v>0</v>
      </c>
    </row>
    <row r="331" spans="1:8">
      <c r="A331" s="157" t="str">
        <f t="shared" si="5"/>
        <v>0④</v>
      </c>
      <c r="B331" s="156">
        <f>INDEX('②利用者名簿'!$A:$A,INT((ROW()-3)/5)+2)</f>
        <v>0</v>
      </c>
      <c r="C331" s="156">
        <f>INDEX('②利用者名簿'!$B:$B,INT((ROW()-3)/5)+2)</f>
        <v>0</v>
      </c>
      <c r="D331" s="156">
        <f>INDEX('②利用者名簿'!$C:$C,INT((ROW()-3)/5)+2)</f>
        <v>0</v>
      </c>
      <c r="E331" s="156">
        <f>INDEX('②利用者名簿'!$E:$E,INT((ROW()-3)/5)+2)</f>
        <v>0</v>
      </c>
      <c r="F331" s="156" t="s">
        <v>34</v>
      </c>
      <c r="G331" s="160">
        <f>SUMIF('③入力シート'!$U$4:$U$500,A331,'③入力シート'!$J$4:$J$500)</f>
        <v>0</v>
      </c>
      <c r="H331" s="156">
        <f>COUNTIF('③入力シート'!$U$4:$U$500,'集計表（市役所使用）'!$A331)</f>
        <v>0</v>
      </c>
    </row>
    <row r="332" spans="1:8">
      <c r="A332" s="157" t="str">
        <f t="shared" si="5"/>
        <v>0⑤</v>
      </c>
      <c r="B332" s="156">
        <f>INDEX('②利用者名簿'!$A:$A,INT((ROW()-3)/5)+2)</f>
        <v>0</v>
      </c>
      <c r="C332" s="156">
        <f>INDEX('②利用者名簿'!$B:$B,INT((ROW()-3)/5)+2)</f>
        <v>0</v>
      </c>
      <c r="D332" s="156">
        <f>INDEX('②利用者名簿'!$C:$C,INT((ROW()-3)/5)+2)</f>
        <v>0</v>
      </c>
      <c r="E332" s="156">
        <f>INDEX('②利用者名簿'!$E:$E,INT((ROW()-3)/5)+2)</f>
        <v>0</v>
      </c>
      <c r="F332" s="156" t="s">
        <v>145</v>
      </c>
      <c r="G332" s="160">
        <f>SUMIF('③入力シート'!$U$4:$U$500,A332,'③入力シート'!$J$4:$J$500)</f>
        <v>0</v>
      </c>
      <c r="H332" s="156">
        <f>COUNTIF('③入力シート'!$U$4:$U$500,'集計表（市役所使用）'!$A332)</f>
        <v>0</v>
      </c>
    </row>
    <row r="333" spans="1:8">
      <c r="A333" s="157" t="str">
        <f t="shared" si="5"/>
        <v>0①</v>
      </c>
      <c r="B333" s="158">
        <f>INDEX('②利用者名簿'!$A:$A,INT((ROW()-3)/5)+2)</f>
        <v>0</v>
      </c>
      <c r="C333" s="158">
        <f>INDEX('②利用者名簿'!$B:$B,INT((ROW()-3)/5)+2)</f>
        <v>0</v>
      </c>
      <c r="D333" s="158">
        <f>INDEX('②利用者名簿'!$C:$C,INT((ROW()-3)/5)+2)</f>
        <v>0</v>
      </c>
      <c r="E333" s="158">
        <f>INDEX('②利用者名簿'!$E:$E,INT((ROW()-3)/5)+2)</f>
        <v>0</v>
      </c>
      <c r="F333" s="158" t="s">
        <v>143</v>
      </c>
      <c r="G333" s="159">
        <f>SUMIF('③入力シート'!$U$4:$U$500,A333,'③入力シート'!$J$4:$J$500)</f>
        <v>0</v>
      </c>
      <c r="H333" s="158">
        <f>COUNTIF('③入力シート'!$U$4:$U$500,'集計表（市役所使用）'!$A333)</f>
        <v>0</v>
      </c>
    </row>
    <row r="334" spans="1:8">
      <c r="A334" s="157" t="str">
        <f t="shared" si="5"/>
        <v>0②</v>
      </c>
      <c r="B334" s="158">
        <f>INDEX('②利用者名簿'!$A:$A,INT((ROW()-3)/5)+2)</f>
        <v>0</v>
      </c>
      <c r="C334" s="158">
        <f>INDEX('②利用者名簿'!$B:$B,INT((ROW()-3)/5)+2)</f>
        <v>0</v>
      </c>
      <c r="D334" s="158">
        <f>INDEX('②利用者名簿'!$C:$C,INT((ROW()-3)/5)+2)</f>
        <v>0</v>
      </c>
      <c r="E334" s="158">
        <f>INDEX('②利用者名簿'!$E:$E,INT((ROW()-3)/5)+2)</f>
        <v>0</v>
      </c>
      <c r="F334" s="158" t="s">
        <v>11</v>
      </c>
      <c r="G334" s="159">
        <f>SUMIF('③入力シート'!$U$4:$U$500,A334,'③入力シート'!$J$4:$J$500)</f>
        <v>0</v>
      </c>
      <c r="H334" s="158">
        <f>COUNTIF('③入力シート'!$U$4:$U$500,'集計表（市役所使用）'!$A334)</f>
        <v>0</v>
      </c>
    </row>
    <row r="335" spans="1:8">
      <c r="A335" s="157" t="str">
        <f t="shared" si="5"/>
        <v>0③</v>
      </c>
      <c r="B335" s="158">
        <f>INDEX('②利用者名簿'!$A:$A,INT((ROW()-3)/5)+2)</f>
        <v>0</v>
      </c>
      <c r="C335" s="158">
        <f>INDEX('②利用者名簿'!$B:$B,INT((ROW()-3)/5)+2)</f>
        <v>0</v>
      </c>
      <c r="D335" s="158">
        <f>INDEX('②利用者名簿'!$C:$C,INT((ROW()-3)/5)+2)</f>
        <v>0</v>
      </c>
      <c r="E335" s="158">
        <f>INDEX('②利用者名簿'!$E:$E,INT((ROW()-3)/5)+2)</f>
        <v>0</v>
      </c>
      <c r="F335" s="158" t="s">
        <v>144</v>
      </c>
      <c r="G335" s="159">
        <f>SUMIF('③入力シート'!$U$4:$U$500,A335,'③入力シート'!$J$4:$J$500)</f>
        <v>0</v>
      </c>
      <c r="H335" s="158">
        <f>COUNTIF('③入力シート'!$U$4:$U$500,'集計表（市役所使用）'!$A335)</f>
        <v>0</v>
      </c>
    </row>
    <row r="336" spans="1:8">
      <c r="A336" s="157" t="str">
        <f t="shared" si="5"/>
        <v>0④</v>
      </c>
      <c r="B336" s="158">
        <f>INDEX('②利用者名簿'!$A:$A,INT((ROW()-3)/5)+2)</f>
        <v>0</v>
      </c>
      <c r="C336" s="158">
        <f>INDEX('②利用者名簿'!$B:$B,INT((ROW()-3)/5)+2)</f>
        <v>0</v>
      </c>
      <c r="D336" s="158">
        <f>INDEX('②利用者名簿'!$C:$C,INT((ROW()-3)/5)+2)</f>
        <v>0</v>
      </c>
      <c r="E336" s="158">
        <f>INDEX('②利用者名簿'!$E:$E,INT((ROW()-3)/5)+2)</f>
        <v>0</v>
      </c>
      <c r="F336" s="158" t="s">
        <v>34</v>
      </c>
      <c r="G336" s="159">
        <f>SUMIF('③入力シート'!$U$4:$U$500,A336,'③入力シート'!$J$4:$J$500)</f>
        <v>0</v>
      </c>
      <c r="H336" s="158">
        <f>COUNTIF('③入力シート'!$U$4:$U$500,'集計表（市役所使用）'!$A336)</f>
        <v>0</v>
      </c>
    </row>
    <row r="337" spans="1:8">
      <c r="A337" s="157" t="str">
        <f t="shared" si="5"/>
        <v>0⑤</v>
      </c>
      <c r="B337" s="158">
        <f>INDEX('②利用者名簿'!$A:$A,INT((ROW()-3)/5)+2)</f>
        <v>0</v>
      </c>
      <c r="C337" s="158">
        <f>INDEX('②利用者名簿'!$B:$B,INT((ROW()-3)/5)+2)</f>
        <v>0</v>
      </c>
      <c r="D337" s="158">
        <f>INDEX('②利用者名簿'!$C:$C,INT((ROW()-3)/5)+2)</f>
        <v>0</v>
      </c>
      <c r="E337" s="158">
        <f>INDEX('②利用者名簿'!$E:$E,INT((ROW()-3)/5)+2)</f>
        <v>0</v>
      </c>
      <c r="F337" s="158" t="s">
        <v>145</v>
      </c>
      <c r="G337" s="159">
        <f>SUMIF('③入力シート'!$U$4:$U$500,A337,'③入力シート'!$J$4:$J$500)</f>
        <v>0</v>
      </c>
      <c r="H337" s="158">
        <f>COUNTIF('③入力シート'!$U$4:$U$500,'集計表（市役所使用）'!$A337)</f>
        <v>0</v>
      </c>
    </row>
    <row r="338" spans="1:8">
      <c r="A338" s="157" t="str">
        <f t="shared" si="5"/>
        <v>0①</v>
      </c>
      <c r="B338" s="156">
        <f>INDEX('②利用者名簿'!$A:$A,INT((ROW()-3)/5)+2)</f>
        <v>0</v>
      </c>
      <c r="C338" s="156">
        <f>INDEX('②利用者名簿'!$B:$B,INT((ROW()-3)/5)+2)</f>
        <v>0</v>
      </c>
      <c r="D338" s="156">
        <f>INDEX('②利用者名簿'!$C:$C,INT((ROW()-3)/5)+2)</f>
        <v>0</v>
      </c>
      <c r="E338" s="156">
        <f>INDEX('②利用者名簿'!$E:$E,INT((ROW()-3)/5)+2)</f>
        <v>0</v>
      </c>
      <c r="F338" s="156" t="s">
        <v>143</v>
      </c>
      <c r="G338" s="160">
        <f>SUMIF('③入力シート'!$U$4:$U$500,A338,'③入力シート'!$J$4:$J$500)</f>
        <v>0</v>
      </c>
      <c r="H338" s="156">
        <f>COUNTIF('③入力シート'!$U$4:$U$500,'集計表（市役所使用）'!$A338)</f>
        <v>0</v>
      </c>
    </row>
    <row r="339" spans="1:8">
      <c r="A339" s="157" t="str">
        <f t="shared" si="5"/>
        <v>0②</v>
      </c>
      <c r="B339" s="156">
        <f>INDEX('②利用者名簿'!$A:$A,INT((ROW()-3)/5)+2)</f>
        <v>0</v>
      </c>
      <c r="C339" s="156">
        <f>INDEX('②利用者名簿'!$B:$B,INT((ROW()-3)/5)+2)</f>
        <v>0</v>
      </c>
      <c r="D339" s="156">
        <f>INDEX('②利用者名簿'!$C:$C,INT((ROW()-3)/5)+2)</f>
        <v>0</v>
      </c>
      <c r="E339" s="156">
        <f>INDEX('②利用者名簿'!$E:$E,INT((ROW()-3)/5)+2)</f>
        <v>0</v>
      </c>
      <c r="F339" s="156" t="s">
        <v>11</v>
      </c>
      <c r="G339" s="160">
        <f>SUMIF('③入力シート'!$U$4:$U$500,A339,'③入力シート'!$J$4:$J$500)</f>
        <v>0</v>
      </c>
      <c r="H339" s="156">
        <f>COUNTIF('③入力シート'!$U$4:$U$500,'集計表（市役所使用）'!$A339)</f>
        <v>0</v>
      </c>
    </row>
    <row r="340" spans="1:8">
      <c r="A340" s="157" t="str">
        <f t="shared" si="5"/>
        <v>0③</v>
      </c>
      <c r="B340" s="156">
        <f>INDEX('②利用者名簿'!$A:$A,INT((ROW()-3)/5)+2)</f>
        <v>0</v>
      </c>
      <c r="C340" s="156">
        <f>INDEX('②利用者名簿'!$B:$B,INT((ROW()-3)/5)+2)</f>
        <v>0</v>
      </c>
      <c r="D340" s="156">
        <f>INDEX('②利用者名簿'!$C:$C,INT((ROW()-3)/5)+2)</f>
        <v>0</v>
      </c>
      <c r="E340" s="156">
        <f>INDEX('②利用者名簿'!$E:$E,INT((ROW()-3)/5)+2)</f>
        <v>0</v>
      </c>
      <c r="F340" s="156" t="s">
        <v>144</v>
      </c>
      <c r="G340" s="160">
        <f>SUMIF('③入力シート'!$U$4:$U$500,A340,'③入力シート'!$J$4:$J$500)</f>
        <v>0</v>
      </c>
      <c r="H340" s="156">
        <f>COUNTIF('③入力シート'!$U$4:$U$500,'集計表（市役所使用）'!$A340)</f>
        <v>0</v>
      </c>
    </row>
    <row r="341" spans="1:8">
      <c r="A341" s="157" t="str">
        <f t="shared" si="5"/>
        <v>0④</v>
      </c>
      <c r="B341" s="156">
        <f>INDEX('②利用者名簿'!$A:$A,INT((ROW()-3)/5)+2)</f>
        <v>0</v>
      </c>
      <c r="C341" s="156">
        <f>INDEX('②利用者名簿'!$B:$B,INT((ROW()-3)/5)+2)</f>
        <v>0</v>
      </c>
      <c r="D341" s="156">
        <f>INDEX('②利用者名簿'!$C:$C,INT((ROW()-3)/5)+2)</f>
        <v>0</v>
      </c>
      <c r="E341" s="156">
        <f>INDEX('②利用者名簿'!$E:$E,INT((ROW()-3)/5)+2)</f>
        <v>0</v>
      </c>
      <c r="F341" s="156" t="s">
        <v>34</v>
      </c>
      <c r="G341" s="160">
        <f>SUMIF('③入力シート'!$U$4:$U$500,A341,'③入力シート'!$J$4:$J$500)</f>
        <v>0</v>
      </c>
      <c r="H341" s="156">
        <f>COUNTIF('③入力シート'!$U$4:$U$500,'集計表（市役所使用）'!$A341)</f>
        <v>0</v>
      </c>
    </row>
    <row r="342" spans="1:8">
      <c r="A342" s="157" t="str">
        <f t="shared" si="5"/>
        <v>0⑤</v>
      </c>
      <c r="B342" s="156">
        <f>INDEX('②利用者名簿'!$A:$A,INT((ROW()-3)/5)+2)</f>
        <v>0</v>
      </c>
      <c r="C342" s="156">
        <f>INDEX('②利用者名簿'!$B:$B,INT((ROW()-3)/5)+2)</f>
        <v>0</v>
      </c>
      <c r="D342" s="156">
        <f>INDEX('②利用者名簿'!$C:$C,INT((ROW()-3)/5)+2)</f>
        <v>0</v>
      </c>
      <c r="E342" s="156">
        <f>INDEX('②利用者名簿'!$E:$E,INT((ROW()-3)/5)+2)</f>
        <v>0</v>
      </c>
      <c r="F342" s="156" t="s">
        <v>145</v>
      </c>
      <c r="G342" s="160">
        <f>SUMIF('③入力シート'!$U$4:$U$500,A342,'③入力シート'!$J$4:$J$500)</f>
        <v>0</v>
      </c>
      <c r="H342" s="156">
        <f>COUNTIF('③入力シート'!$U$4:$U$500,'集計表（市役所使用）'!$A342)</f>
        <v>0</v>
      </c>
    </row>
    <row r="343" spans="1:8">
      <c r="A343" s="157" t="str">
        <f t="shared" si="5"/>
        <v>0①</v>
      </c>
      <c r="B343" s="158">
        <f>INDEX('②利用者名簿'!$A:$A,INT((ROW()-3)/5)+2)</f>
        <v>0</v>
      </c>
      <c r="C343" s="158">
        <f>INDEX('②利用者名簿'!$B:$B,INT((ROW()-3)/5)+2)</f>
        <v>0</v>
      </c>
      <c r="D343" s="158">
        <f>INDEX('②利用者名簿'!$C:$C,INT((ROW()-3)/5)+2)</f>
        <v>0</v>
      </c>
      <c r="E343" s="158">
        <f>INDEX('②利用者名簿'!$E:$E,INT((ROW()-3)/5)+2)</f>
        <v>0</v>
      </c>
      <c r="F343" s="158" t="s">
        <v>143</v>
      </c>
      <c r="G343" s="159">
        <f>SUMIF('③入力シート'!$U$4:$U$500,A343,'③入力シート'!$J$4:$J$500)</f>
        <v>0</v>
      </c>
      <c r="H343" s="158">
        <f>COUNTIF('③入力シート'!$U$4:$U$500,'集計表（市役所使用）'!$A343)</f>
        <v>0</v>
      </c>
    </row>
    <row r="344" spans="1:8">
      <c r="A344" s="157" t="str">
        <f t="shared" si="5"/>
        <v>0②</v>
      </c>
      <c r="B344" s="158">
        <f>INDEX('②利用者名簿'!$A:$A,INT((ROW()-3)/5)+2)</f>
        <v>0</v>
      </c>
      <c r="C344" s="158">
        <f>INDEX('②利用者名簿'!$B:$B,INT((ROW()-3)/5)+2)</f>
        <v>0</v>
      </c>
      <c r="D344" s="158">
        <f>INDEX('②利用者名簿'!$C:$C,INT((ROW()-3)/5)+2)</f>
        <v>0</v>
      </c>
      <c r="E344" s="158">
        <f>INDEX('②利用者名簿'!$E:$E,INT((ROW()-3)/5)+2)</f>
        <v>0</v>
      </c>
      <c r="F344" s="158" t="s">
        <v>11</v>
      </c>
      <c r="G344" s="159">
        <f>SUMIF('③入力シート'!$U$4:$U$500,A344,'③入力シート'!$J$4:$J$500)</f>
        <v>0</v>
      </c>
      <c r="H344" s="158">
        <f>COUNTIF('③入力シート'!$U$4:$U$500,'集計表（市役所使用）'!$A344)</f>
        <v>0</v>
      </c>
    </row>
    <row r="345" spans="1:8">
      <c r="A345" s="157" t="str">
        <f t="shared" si="5"/>
        <v>0③</v>
      </c>
      <c r="B345" s="158">
        <f>INDEX('②利用者名簿'!$A:$A,INT((ROW()-3)/5)+2)</f>
        <v>0</v>
      </c>
      <c r="C345" s="158">
        <f>INDEX('②利用者名簿'!$B:$B,INT((ROW()-3)/5)+2)</f>
        <v>0</v>
      </c>
      <c r="D345" s="158">
        <f>INDEX('②利用者名簿'!$C:$C,INT((ROW()-3)/5)+2)</f>
        <v>0</v>
      </c>
      <c r="E345" s="158">
        <f>INDEX('②利用者名簿'!$E:$E,INT((ROW()-3)/5)+2)</f>
        <v>0</v>
      </c>
      <c r="F345" s="158" t="s">
        <v>144</v>
      </c>
      <c r="G345" s="159">
        <f>SUMIF('③入力シート'!$U$4:$U$500,A345,'③入力シート'!$J$4:$J$500)</f>
        <v>0</v>
      </c>
      <c r="H345" s="158">
        <f>COUNTIF('③入力シート'!$U$4:$U$500,'集計表（市役所使用）'!$A345)</f>
        <v>0</v>
      </c>
    </row>
    <row r="346" spans="1:8">
      <c r="A346" s="157" t="str">
        <f t="shared" si="5"/>
        <v>0④</v>
      </c>
      <c r="B346" s="158">
        <f>INDEX('②利用者名簿'!$A:$A,INT((ROW()-3)/5)+2)</f>
        <v>0</v>
      </c>
      <c r="C346" s="158">
        <f>INDEX('②利用者名簿'!$B:$B,INT((ROW()-3)/5)+2)</f>
        <v>0</v>
      </c>
      <c r="D346" s="158">
        <f>INDEX('②利用者名簿'!$C:$C,INT((ROW()-3)/5)+2)</f>
        <v>0</v>
      </c>
      <c r="E346" s="158">
        <f>INDEX('②利用者名簿'!$E:$E,INT((ROW()-3)/5)+2)</f>
        <v>0</v>
      </c>
      <c r="F346" s="158" t="s">
        <v>34</v>
      </c>
      <c r="G346" s="159">
        <f>SUMIF('③入力シート'!$U$4:$U$500,A346,'③入力シート'!$J$4:$J$500)</f>
        <v>0</v>
      </c>
      <c r="H346" s="158">
        <f>COUNTIF('③入力シート'!$U$4:$U$500,'集計表（市役所使用）'!$A346)</f>
        <v>0</v>
      </c>
    </row>
    <row r="347" spans="1:8">
      <c r="A347" s="157" t="str">
        <f t="shared" si="5"/>
        <v>0⑤</v>
      </c>
      <c r="B347" s="158">
        <f>INDEX('②利用者名簿'!$A:$A,INT((ROW()-3)/5)+2)</f>
        <v>0</v>
      </c>
      <c r="C347" s="158">
        <f>INDEX('②利用者名簿'!$B:$B,INT((ROW()-3)/5)+2)</f>
        <v>0</v>
      </c>
      <c r="D347" s="158">
        <f>INDEX('②利用者名簿'!$C:$C,INT((ROW()-3)/5)+2)</f>
        <v>0</v>
      </c>
      <c r="E347" s="158">
        <f>INDEX('②利用者名簿'!$E:$E,INT((ROW()-3)/5)+2)</f>
        <v>0</v>
      </c>
      <c r="F347" s="158" t="s">
        <v>145</v>
      </c>
      <c r="G347" s="159">
        <f>SUMIF('③入力シート'!$U$4:$U$500,A347,'③入力シート'!$J$4:$J$500)</f>
        <v>0</v>
      </c>
      <c r="H347" s="158">
        <f>COUNTIF('③入力シート'!$U$4:$U$500,'集計表（市役所使用）'!$A347)</f>
        <v>0</v>
      </c>
    </row>
    <row r="348" spans="1:8">
      <c r="A348" s="157" t="str">
        <f t="shared" si="5"/>
        <v>0①</v>
      </c>
      <c r="B348" s="156">
        <f>INDEX('②利用者名簿'!$A:$A,INT((ROW()-3)/5)+2)</f>
        <v>0</v>
      </c>
      <c r="C348" s="156">
        <f>INDEX('②利用者名簿'!$B:$B,INT((ROW()-3)/5)+2)</f>
        <v>0</v>
      </c>
      <c r="D348" s="156">
        <f>INDEX('②利用者名簿'!$C:$C,INT((ROW()-3)/5)+2)</f>
        <v>0</v>
      </c>
      <c r="E348" s="156">
        <f>INDEX('②利用者名簿'!$E:$E,INT((ROW()-3)/5)+2)</f>
        <v>0</v>
      </c>
      <c r="F348" s="156" t="s">
        <v>143</v>
      </c>
      <c r="G348" s="160">
        <f>SUMIF('③入力シート'!$U$4:$U$500,A348,'③入力シート'!$J$4:$J$500)</f>
        <v>0</v>
      </c>
      <c r="H348" s="156">
        <f>COUNTIF('③入力シート'!$U$4:$U$500,'集計表（市役所使用）'!$A348)</f>
        <v>0</v>
      </c>
    </row>
    <row r="349" spans="1:8">
      <c r="A349" s="157" t="str">
        <f t="shared" si="5"/>
        <v>0②</v>
      </c>
      <c r="B349" s="156">
        <f>INDEX('②利用者名簿'!$A:$A,INT((ROW()-3)/5)+2)</f>
        <v>0</v>
      </c>
      <c r="C349" s="156">
        <f>INDEX('②利用者名簿'!$B:$B,INT((ROW()-3)/5)+2)</f>
        <v>0</v>
      </c>
      <c r="D349" s="156">
        <f>INDEX('②利用者名簿'!$C:$C,INT((ROW()-3)/5)+2)</f>
        <v>0</v>
      </c>
      <c r="E349" s="156">
        <f>INDEX('②利用者名簿'!$E:$E,INT((ROW()-3)/5)+2)</f>
        <v>0</v>
      </c>
      <c r="F349" s="156" t="s">
        <v>11</v>
      </c>
      <c r="G349" s="160">
        <f>SUMIF('③入力シート'!$U$4:$U$500,A349,'③入力シート'!$J$4:$J$500)</f>
        <v>0</v>
      </c>
      <c r="H349" s="156">
        <f>COUNTIF('③入力シート'!$U$4:$U$500,'集計表（市役所使用）'!$A349)</f>
        <v>0</v>
      </c>
    </row>
    <row r="350" spans="1:8">
      <c r="A350" s="157" t="str">
        <f t="shared" si="5"/>
        <v>0③</v>
      </c>
      <c r="B350" s="156">
        <f>INDEX('②利用者名簿'!$A:$A,INT((ROW()-3)/5)+2)</f>
        <v>0</v>
      </c>
      <c r="C350" s="156">
        <f>INDEX('②利用者名簿'!$B:$B,INT((ROW()-3)/5)+2)</f>
        <v>0</v>
      </c>
      <c r="D350" s="156">
        <f>INDEX('②利用者名簿'!$C:$C,INT((ROW()-3)/5)+2)</f>
        <v>0</v>
      </c>
      <c r="E350" s="156">
        <f>INDEX('②利用者名簿'!$E:$E,INT((ROW()-3)/5)+2)</f>
        <v>0</v>
      </c>
      <c r="F350" s="156" t="s">
        <v>144</v>
      </c>
      <c r="G350" s="160">
        <f>SUMIF('③入力シート'!$U$4:$U$500,A350,'③入力シート'!$J$4:$J$500)</f>
        <v>0</v>
      </c>
      <c r="H350" s="156">
        <f>COUNTIF('③入力シート'!$U$4:$U$500,'集計表（市役所使用）'!$A350)</f>
        <v>0</v>
      </c>
    </row>
    <row r="351" spans="1:8">
      <c r="A351" s="157" t="str">
        <f t="shared" si="5"/>
        <v>0④</v>
      </c>
      <c r="B351" s="156">
        <f>INDEX('②利用者名簿'!$A:$A,INT((ROW()-3)/5)+2)</f>
        <v>0</v>
      </c>
      <c r="C351" s="156">
        <f>INDEX('②利用者名簿'!$B:$B,INT((ROW()-3)/5)+2)</f>
        <v>0</v>
      </c>
      <c r="D351" s="156">
        <f>INDEX('②利用者名簿'!$C:$C,INT((ROW()-3)/5)+2)</f>
        <v>0</v>
      </c>
      <c r="E351" s="156">
        <f>INDEX('②利用者名簿'!$E:$E,INT((ROW()-3)/5)+2)</f>
        <v>0</v>
      </c>
      <c r="F351" s="156" t="s">
        <v>34</v>
      </c>
      <c r="G351" s="160">
        <f>SUMIF('③入力シート'!$U$4:$U$500,A351,'③入力シート'!$J$4:$J$500)</f>
        <v>0</v>
      </c>
      <c r="H351" s="156">
        <f>COUNTIF('③入力シート'!$U$4:$U$500,'集計表（市役所使用）'!$A351)</f>
        <v>0</v>
      </c>
    </row>
    <row r="352" spans="1:8">
      <c r="A352" s="157" t="str">
        <f t="shared" si="5"/>
        <v>0⑤</v>
      </c>
      <c r="B352" s="156">
        <f>INDEX('②利用者名簿'!$A:$A,INT((ROW()-3)/5)+2)</f>
        <v>0</v>
      </c>
      <c r="C352" s="156">
        <f>INDEX('②利用者名簿'!$B:$B,INT((ROW()-3)/5)+2)</f>
        <v>0</v>
      </c>
      <c r="D352" s="156">
        <f>INDEX('②利用者名簿'!$C:$C,INT((ROW()-3)/5)+2)</f>
        <v>0</v>
      </c>
      <c r="E352" s="156">
        <f>INDEX('②利用者名簿'!$E:$E,INT((ROW()-3)/5)+2)</f>
        <v>0</v>
      </c>
      <c r="F352" s="156" t="s">
        <v>145</v>
      </c>
      <c r="G352" s="160">
        <f>SUMIF('③入力シート'!$U$4:$U$500,A352,'③入力シート'!$J$4:$J$500)</f>
        <v>0</v>
      </c>
      <c r="H352" s="156">
        <f>COUNTIF('③入力シート'!$U$4:$U$500,'集計表（市役所使用）'!$A352)</f>
        <v>0</v>
      </c>
    </row>
    <row r="353" spans="1:8">
      <c r="A353" s="157" t="str">
        <f t="shared" si="5"/>
        <v>0①</v>
      </c>
      <c r="B353" s="158">
        <f>INDEX('②利用者名簿'!$A:$A,INT((ROW()-3)/5)+2)</f>
        <v>0</v>
      </c>
      <c r="C353" s="158">
        <f>INDEX('②利用者名簿'!$B:$B,INT((ROW()-3)/5)+2)</f>
        <v>0</v>
      </c>
      <c r="D353" s="158">
        <f>INDEX('②利用者名簿'!$C:$C,INT((ROW()-3)/5)+2)</f>
        <v>0</v>
      </c>
      <c r="E353" s="158">
        <f>INDEX('②利用者名簿'!$E:$E,INT((ROW()-3)/5)+2)</f>
        <v>0</v>
      </c>
      <c r="F353" s="158" t="s">
        <v>143</v>
      </c>
      <c r="G353" s="159">
        <f>SUMIF('③入力シート'!$U$4:$U$500,A353,'③入力シート'!$J$4:$J$500)</f>
        <v>0</v>
      </c>
      <c r="H353" s="158">
        <f>COUNTIF('③入力シート'!$U$4:$U$500,'集計表（市役所使用）'!$A353)</f>
        <v>0</v>
      </c>
    </row>
    <row r="354" spans="1:8">
      <c r="A354" s="157" t="str">
        <f t="shared" si="5"/>
        <v>0②</v>
      </c>
      <c r="B354" s="158">
        <f>INDEX('②利用者名簿'!$A:$A,INT((ROW()-3)/5)+2)</f>
        <v>0</v>
      </c>
      <c r="C354" s="158">
        <f>INDEX('②利用者名簿'!$B:$B,INT((ROW()-3)/5)+2)</f>
        <v>0</v>
      </c>
      <c r="D354" s="158">
        <f>INDEX('②利用者名簿'!$C:$C,INT((ROW()-3)/5)+2)</f>
        <v>0</v>
      </c>
      <c r="E354" s="158">
        <f>INDEX('②利用者名簿'!$E:$E,INT((ROW()-3)/5)+2)</f>
        <v>0</v>
      </c>
      <c r="F354" s="158" t="s">
        <v>11</v>
      </c>
      <c r="G354" s="159">
        <f>SUMIF('③入力シート'!$U$4:$U$500,A354,'③入力シート'!$J$4:$J$500)</f>
        <v>0</v>
      </c>
      <c r="H354" s="158">
        <f>COUNTIF('③入力シート'!$U$4:$U$500,'集計表（市役所使用）'!$A354)</f>
        <v>0</v>
      </c>
    </row>
    <row r="355" spans="1:8">
      <c r="A355" s="157" t="str">
        <f t="shared" si="5"/>
        <v>0③</v>
      </c>
      <c r="B355" s="158">
        <f>INDEX('②利用者名簿'!$A:$A,INT((ROW()-3)/5)+2)</f>
        <v>0</v>
      </c>
      <c r="C355" s="158">
        <f>INDEX('②利用者名簿'!$B:$B,INT((ROW()-3)/5)+2)</f>
        <v>0</v>
      </c>
      <c r="D355" s="158">
        <f>INDEX('②利用者名簿'!$C:$C,INT((ROW()-3)/5)+2)</f>
        <v>0</v>
      </c>
      <c r="E355" s="158">
        <f>INDEX('②利用者名簿'!$E:$E,INT((ROW()-3)/5)+2)</f>
        <v>0</v>
      </c>
      <c r="F355" s="158" t="s">
        <v>144</v>
      </c>
      <c r="G355" s="159">
        <f>SUMIF('③入力シート'!$U$4:$U$500,A355,'③入力シート'!$J$4:$J$500)</f>
        <v>0</v>
      </c>
      <c r="H355" s="158">
        <f>COUNTIF('③入力シート'!$U$4:$U$500,'集計表（市役所使用）'!$A355)</f>
        <v>0</v>
      </c>
    </row>
    <row r="356" spans="1:8">
      <c r="A356" s="157" t="str">
        <f t="shared" si="5"/>
        <v>0④</v>
      </c>
      <c r="B356" s="158">
        <f>INDEX('②利用者名簿'!$A:$A,INT((ROW()-3)/5)+2)</f>
        <v>0</v>
      </c>
      <c r="C356" s="158">
        <f>INDEX('②利用者名簿'!$B:$B,INT((ROW()-3)/5)+2)</f>
        <v>0</v>
      </c>
      <c r="D356" s="158">
        <f>INDEX('②利用者名簿'!$C:$C,INT((ROW()-3)/5)+2)</f>
        <v>0</v>
      </c>
      <c r="E356" s="158">
        <f>INDEX('②利用者名簿'!$E:$E,INT((ROW()-3)/5)+2)</f>
        <v>0</v>
      </c>
      <c r="F356" s="158" t="s">
        <v>34</v>
      </c>
      <c r="G356" s="159">
        <f>SUMIF('③入力シート'!$U$4:$U$500,A356,'③入力シート'!$J$4:$J$500)</f>
        <v>0</v>
      </c>
      <c r="H356" s="158">
        <f>COUNTIF('③入力シート'!$U$4:$U$500,'集計表（市役所使用）'!$A356)</f>
        <v>0</v>
      </c>
    </row>
    <row r="357" spans="1:8">
      <c r="A357" s="157" t="str">
        <f t="shared" si="5"/>
        <v>0⑤</v>
      </c>
      <c r="B357" s="158">
        <f>INDEX('②利用者名簿'!$A:$A,INT((ROW()-3)/5)+2)</f>
        <v>0</v>
      </c>
      <c r="C357" s="158">
        <f>INDEX('②利用者名簿'!$B:$B,INT((ROW()-3)/5)+2)</f>
        <v>0</v>
      </c>
      <c r="D357" s="158">
        <f>INDEX('②利用者名簿'!$C:$C,INT((ROW()-3)/5)+2)</f>
        <v>0</v>
      </c>
      <c r="E357" s="158">
        <f>INDEX('②利用者名簿'!$E:$E,INT((ROW()-3)/5)+2)</f>
        <v>0</v>
      </c>
      <c r="F357" s="158" t="s">
        <v>145</v>
      </c>
      <c r="G357" s="159">
        <f>SUMIF('③入力シート'!$U$4:$U$500,A357,'③入力シート'!$J$4:$J$500)</f>
        <v>0</v>
      </c>
      <c r="H357" s="158">
        <f>COUNTIF('③入力シート'!$U$4:$U$500,'集計表（市役所使用）'!$A357)</f>
        <v>0</v>
      </c>
    </row>
    <row r="358" spans="1:8">
      <c r="A358" s="157" t="str">
        <f t="shared" si="5"/>
        <v>0①</v>
      </c>
      <c r="B358" s="156">
        <f>INDEX('②利用者名簿'!$A:$A,INT((ROW()-3)/5)+2)</f>
        <v>0</v>
      </c>
      <c r="C358" s="156">
        <f>INDEX('②利用者名簿'!$B:$B,INT((ROW()-3)/5)+2)</f>
        <v>0</v>
      </c>
      <c r="D358" s="156">
        <f>INDEX('②利用者名簿'!$C:$C,INT((ROW()-3)/5)+2)</f>
        <v>0</v>
      </c>
      <c r="E358" s="156">
        <f>INDEX('②利用者名簿'!$E:$E,INT((ROW()-3)/5)+2)</f>
        <v>0</v>
      </c>
      <c r="F358" s="156" t="s">
        <v>143</v>
      </c>
      <c r="G358" s="160">
        <f>SUMIF('③入力シート'!$U$4:$U$500,A358,'③入力シート'!$J$4:$J$500)</f>
        <v>0</v>
      </c>
      <c r="H358" s="156">
        <f>COUNTIF('③入力シート'!$U$4:$U$500,'集計表（市役所使用）'!$A358)</f>
        <v>0</v>
      </c>
    </row>
    <row r="359" spans="1:8">
      <c r="A359" s="157" t="str">
        <f t="shared" si="5"/>
        <v>0②</v>
      </c>
      <c r="B359" s="156">
        <f>INDEX('②利用者名簿'!$A:$A,INT((ROW()-3)/5)+2)</f>
        <v>0</v>
      </c>
      <c r="C359" s="156">
        <f>INDEX('②利用者名簿'!$B:$B,INT((ROW()-3)/5)+2)</f>
        <v>0</v>
      </c>
      <c r="D359" s="156">
        <f>INDEX('②利用者名簿'!$C:$C,INT((ROW()-3)/5)+2)</f>
        <v>0</v>
      </c>
      <c r="E359" s="156">
        <f>INDEX('②利用者名簿'!$E:$E,INT((ROW()-3)/5)+2)</f>
        <v>0</v>
      </c>
      <c r="F359" s="156" t="s">
        <v>11</v>
      </c>
      <c r="G359" s="160">
        <f>SUMIF('③入力シート'!$U$4:$U$500,A359,'③入力シート'!$J$4:$J$500)</f>
        <v>0</v>
      </c>
      <c r="H359" s="156">
        <f>COUNTIF('③入力シート'!$U$4:$U$500,'集計表（市役所使用）'!$A359)</f>
        <v>0</v>
      </c>
    </row>
    <row r="360" spans="1:8">
      <c r="A360" s="157" t="str">
        <f t="shared" si="5"/>
        <v>0③</v>
      </c>
      <c r="B360" s="156">
        <f>INDEX('②利用者名簿'!$A:$A,INT((ROW()-3)/5)+2)</f>
        <v>0</v>
      </c>
      <c r="C360" s="156">
        <f>INDEX('②利用者名簿'!$B:$B,INT((ROW()-3)/5)+2)</f>
        <v>0</v>
      </c>
      <c r="D360" s="156">
        <f>INDEX('②利用者名簿'!$C:$C,INT((ROW()-3)/5)+2)</f>
        <v>0</v>
      </c>
      <c r="E360" s="156">
        <f>INDEX('②利用者名簿'!$E:$E,INT((ROW()-3)/5)+2)</f>
        <v>0</v>
      </c>
      <c r="F360" s="156" t="s">
        <v>144</v>
      </c>
      <c r="G360" s="160">
        <f>SUMIF('③入力シート'!$U$4:$U$500,A360,'③入力シート'!$J$4:$J$500)</f>
        <v>0</v>
      </c>
      <c r="H360" s="156">
        <f>COUNTIF('③入力シート'!$U$4:$U$500,'集計表（市役所使用）'!$A360)</f>
        <v>0</v>
      </c>
    </row>
    <row r="361" spans="1:8">
      <c r="A361" s="157" t="str">
        <f t="shared" si="5"/>
        <v>0④</v>
      </c>
      <c r="B361" s="156">
        <f>INDEX('②利用者名簿'!$A:$A,INT((ROW()-3)/5)+2)</f>
        <v>0</v>
      </c>
      <c r="C361" s="156">
        <f>INDEX('②利用者名簿'!$B:$B,INT((ROW()-3)/5)+2)</f>
        <v>0</v>
      </c>
      <c r="D361" s="156">
        <f>INDEX('②利用者名簿'!$C:$C,INT((ROW()-3)/5)+2)</f>
        <v>0</v>
      </c>
      <c r="E361" s="156">
        <f>INDEX('②利用者名簿'!$E:$E,INT((ROW()-3)/5)+2)</f>
        <v>0</v>
      </c>
      <c r="F361" s="156" t="s">
        <v>34</v>
      </c>
      <c r="G361" s="160">
        <f>SUMIF('③入力シート'!$U$4:$U$500,A361,'③入力シート'!$J$4:$J$500)</f>
        <v>0</v>
      </c>
      <c r="H361" s="156">
        <f>COUNTIF('③入力シート'!$U$4:$U$500,'集計表（市役所使用）'!$A361)</f>
        <v>0</v>
      </c>
    </row>
    <row r="362" spans="1:8">
      <c r="A362" s="157" t="str">
        <f t="shared" si="5"/>
        <v>0⑤</v>
      </c>
      <c r="B362" s="156">
        <f>INDEX('②利用者名簿'!$A:$A,INT((ROW()-3)/5)+2)</f>
        <v>0</v>
      </c>
      <c r="C362" s="156">
        <f>INDEX('②利用者名簿'!$B:$B,INT((ROW()-3)/5)+2)</f>
        <v>0</v>
      </c>
      <c r="D362" s="156">
        <f>INDEX('②利用者名簿'!$C:$C,INT((ROW()-3)/5)+2)</f>
        <v>0</v>
      </c>
      <c r="E362" s="156">
        <f>INDEX('②利用者名簿'!$E:$E,INT((ROW()-3)/5)+2)</f>
        <v>0</v>
      </c>
      <c r="F362" s="156" t="s">
        <v>145</v>
      </c>
      <c r="G362" s="160">
        <f>SUMIF('③入力シート'!$U$4:$U$500,A362,'③入力シート'!$J$4:$J$500)</f>
        <v>0</v>
      </c>
      <c r="H362" s="156">
        <f>COUNTIF('③入力シート'!$U$4:$U$500,'集計表（市役所使用）'!$A362)</f>
        <v>0</v>
      </c>
    </row>
    <row r="363" spans="1:8">
      <c r="A363" s="157" t="str">
        <f t="shared" si="5"/>
        <v>0①</v>
      </c>
      <c r="B363" s="158">
        <f>INDEX('②利用者名簿'!$A:$A,INT((ROW()-3)/5)+2)</f>
        <v>0</v>
      </c>
      <c r="C363" s="158">
        <f>INDEX('②利用者名簿'!$B:$B,INT((ROW()-3)/5)+2)</f>
        <v>0</v>
      </c>
      <c r="D363" s="158">
        <f>INDEX('②利用者名簿'!$C:$C,INT((ROW()-3)/5)+2)</f>
        <v>0</v>
      </c>
      <c r="E363" s="158">
        <f>INDEX('②利用者名簿'!$E:$E,INT((ROW()-3)/5)+2)</f>
        <v>0</v>
      </c>
      <c r="F363" s="158" t="s">
        <v>143</v>
      </c>
      <c r="G363" s="159">
        <f>SUMIF('③入力シート'!$U$4:$U$500,A363,'③入力シート'!$J$4:$J$500)</f>
        <v>0</v>
      </c>
      <c r="H363" s="158">
        <f>COUNTIF('③入力シート'!$U$4:$U$500,'集計表（市役所使用）'!$A363)</f>
        <v>0</v>
      </c>
    </row>
    <row r="364" spans="1:8">
      <c r="A364" s="157" t="str">
        <f t="shared" si="5"/>
        <v>0②</v>
      </c>
      <c r="B364" s="158">
        <f>INDEX('②利用者名簿'!$A:$A,INT((ROW()-3)/5)+2)</f>
        <v>0</v>
      </c>
      <c r="C364" s="158">
        <f>INDEX('②利用者名簿'!$B:$B,INT((ROW()-3)/5)+2)</f>
        <v>0</v>
      </c>
      <c r="D364" s="158">
        <f>INDEX('②利用者名簿'!$C:$C,INT((ROW()-3)/5)+2)</f>
        <v>0</v>
      </c>
      <c r="E364" s="158">
        <f>INDEX('②利用者名簿'!$E:$E,INT((ROW()-3)/5)+2)</f>
        <v>0</v>
      </c>
      <c r="F364" s="158" t="s">
        <v>11</v>
      </c>
      <c r="G364" s="159">
        <f>SUMIF('③入力シート'!$U$4:$U$500,A364,'③入力シート'!$J$4:$J$500)</f>
        <v>0</v>
      </c>
      <c r="H364" s="158">
        <f>COUNTIF('③入力シート'!$U$4:$U$500,'集計表（市役所使用）'!$A364)</f>
        <v>0</v>
      </c>
    </row>
    <row r="365" spans="1:8">
      <c r="A365" s="157" t="str">
        <f t="shared" si="5"/>
        <v>0③</v>
      </c>
      <c r="B365" s="158">
        <f>INDEX('②利用者名簿'!$A:$A,INT((ROW()-3)/5)+2)</f>
        <v>0</v>
      </c>
      <c r="C365" s="158">
        <f>INDEX('②利用者名簿'!$B:$B,INT((ROW()-3)/5)+2)</f>
        <v>0</v>
      </c>
      <c r="D365" s="158">
        <f>INDEX('②利用者名簿'!$C:$C,INT((ROW()-3)/5)+2)</f>
        <v>0</v>
      </c>
      <c r="E365" s="158">
        <f>INDEX('②利用者名簿'!$E:$E,INT((ROW()-3)/5)+2)</f>
        <v>0</v>
      </c>
      <c r="F365" s="158" t="s">
        <v>144</v>
      </c>
      <c r="G365" s="159">
        <f>SUMIF('③入力シート'!$U$4:$U$500,A365,'③入力シート'!$J$4:$J$500)</f>
        <v>0</v>
      </c>
      <c r="H365" s="158">
        <f>COUNTIF('③入力シート'!$U$4:$U$500,'集計表（市役所使用）'!$A365)</f>
        <v>0</v>
      </c>
    </row>
    <row r="366" spans="1:8">
      <c r="A366" s="157" t="str">
        <f t="shared" si="5"/>
        <v>0④</v>
      </c>
      <c r="B366" s="158">
        <f>INDEX('②利用者名簿'!$A:$A,INT((ROW()-3)/5)+2)</f>
        <v>0</v>
      </c>
      <c r="C366" s="158">
        <f>INDEX('②利用者名簿'!$B:$B,INT((ROW()-3)/5)+2)</f>
        <v>0</v>
      </c>
      <c r="D366" s="158">
        <f>INDEX('②利用者名簿'!$C:$C,INT((ROW()-3)/5)+2)</f>
        <v>0</v>
      </c>
      <c r="E366" s="158">
        <f>INDEX('②利用者名簿'!$E:$E,INT((ROW()-3)/5)+2)</f>
        <v>0</v>
      </c>
      <c r="F366" s="158" t="s">
        <v>34</v>
      </c>
      <c r="G366" s="159">
        <f>SUMIF('③入力シート'!$U$4:$U$500,A366,'③入力シート'!$J$4:$J$500)</f>
        <v>0</v>
      </c>
      <c r="H366" s="158">
        <f>COUNTIF('③入力シート'!$U$4:$U$500,'集計表（市役所使用）'!$A366)</f>
        <v>0</v>
      </c>
    </row>
    <row r="367" spans="1:8">
      <c r="A367" s="157" t="str">
        <f t="shared" si="5"/>
        <v>0⑤</v>
      </c>
      <c r="B367" s="158">
        <f>INDEX('②利用者名簿'!$A:$A,INT((ROW()-3)/5)+2)</f>
        <v>0</v>
      </c>
      <c r="C367" s="158">
        <f>INDEX('②利用者名簿'!$B:$B,INT((ROW()-3)/5)+2)</f>
        <v>0</v>
      </c>
      <c r="D367" s="158">
        <f>INDEX('②利用者名簿'!$C:$C,INT((ROW()-3)/5)+2)</f>
        <v>0</v>
      </c>
      <c r="E367" s="158">
        <f>INDEX('②利用者名簿'!$E:$E,INT((ROW()-3)/5)+2)</f>
        <v>0</v>
      </c>
      <c r="F367" s="158" t="s">
        <v>145</v>
      </c>
      <c r="G367" s="159">
        <f>SUMIF('③入力シート'!$U$4:$U$500,A367,'③入力シート'!$J$4:$J$500)</f>
        <v>0</v>
      </c>
      <c r="H367" s="158">
        <f>COUNTIF('③入力シート'!$U$4:$U$500,'集計表（市役所使用）'!$A367)</f>
        <v>0</v>
      </c>
    </row>
    <row r="368" spans="1:8">
      <c r="A368" s="157" t="str">
        <f t="shared" si="5"/>
        <v>0①</v>
      </c>
      <c r="B368" s="156">
        <f>INDEX('②利用者名簿'!$A:$A,INT((ROW()-3)/5)+2)</f>
        <v>0</v>
      </c>
      <c r="C368" s="156">
        <f>INDEX('②利用者名簿'!$B:$B,INT((ROW()-3)/5)+2)</f>
        <v>0</v>
      </c>
      <c r="D368" s="156">
        <f>INDEX('②利用者名簿'!$C:$C,INT((ROW()-3)/5)+2)</f>
        <v>0</v>
      </c>
      <c r="E368" s="156">
        <f>INDEX('②利用者名簿'!$E:$E,INT((ROW()-3)/5)+2)</f>
        <v>0</v>
      </c>
      <c r="F368" s="156" t="s">
        <v>143</v>
      </c>
      <c r="G368" s="160">
        <f>SUMIF('③入力シート'!$U$4:$U$500,A368,'③入力シート'!$J$4:$J$500)</f>
        <v>0</v>
      </c>
      <c r="H368" s="156">
        <f>COUNTIF('③入力シート'!$U$4:$U$500,'集計表（市役所使用）'!$A368)</f>
        <v>0</v>
      </c>
    </row>
    <row r="369" spans="1:8">
      <c r="A369" s="157" t="str">
        <f t="shared" si="5"/>
        <v>0②</v>
      </c>
      <c r="B369" s="156">
        <f>INDEX('②利用者名簿'!$A:$A,INT((ROW()-3)/5)+2)</f>
        <v>0</v>
      </c>
      <c r="C369" s="156">
        <f>INDEX('②利用者名簿'!$B:$B,INT((ROW()-3)/5)+2)</f>
        <v>0</v>
      </c>
      <c r="D369" s="156">
        <f>INDEX('②利用者名簿'!$C:$C,INT((ROW()-3)/5)+2)</f>
        <v>0</v>
      </c>
      <c r="E369" s="156">
        <f>INDEX('②利用者名簿'!$E:$E,INT((ROW()-3)/5)+2)</f>
        <v>0</v>
      </c>
      <c r="F369" s="156" t="s">
        <v>11</v>
      </c>
      <c r="G369" s="160">
        <f>SUMIF('③入力シート'!$U$4:$U$500,A369,'③入力シート'!$J$4:$J$500)</f>
        <v>0</v>
      </c>
      <c r="H369" s="156">
        <f>COUNTIF('③入力シート'!$U$4:$U$500,'集計表（市役所使用）'!$A369)</f>
        <v>0</v>
      </c>
    </row>
    <row r="370" spans="1:8">
      <c r="A370" s="157" t="str">
        <f t="shared" si="5"/>
        <v>0③</v>
      </c>
      <c r="B370" s="156">
        <f>INDEX('②利用者名簿'!$A:$A,INT((ROW()-3)/5)+2)</f>
        <v>0</v>
      </c>
      <c r="C370" s="156">
        <f>INDEX('②利用者名簿'!$B:$B,INT((ROW()-3)/5)+2)</f>
        <v>0</v>
      </c>
      <c r="D370" s="156">
        <f>INDEX('②利用者名簿'!$C:$C,INT((ROW()-3)/5)+2)</f>
        <v>0</v>
      </c>
      <c r="E370" s="156">
        <f>INDEX('②利用者名簿'!$E:$E,INT((ROW()-3)/5)+2)</f>
        <v>0</v>
      </c>
      <c r="F370" s="156" t="s">
        <v>144</v>
      </c>
      <c r="G370" s="160">
        <f>SUMIF('③入力シート'!$U$4:$U$500,A370,'③入力シート'!$J$4:$J$500)</f>
        <v>0</v>
      </c>
      <c r="H370" s="156">
        <f>COUNTIF('③入力シート'!$U$4:$U$500,'集計表（市役所使用）'!$A370)</f>
        <v>0</v>
      </c>
    </row>
    <row r="371" spans="1:8">
      <c r="A371" s="157" t="str">
        <f t="shared" si="5"/>
        <v>0④</v>
      </c>
      <c r="B371" s="156">
        <f>INDEX('②利用者名簿'!$A:$A,INT((ROW()-3)/5)+2)</f>
        <v>0</v>
      </c>
      <c r="C371" s="156">
        <f>INDEX('②利用者名簿'!$B:$B,INT((ROW()-3)/5)+2)</f>
        <v>0</v>
      </c>
      <c r="D371" s="156">
        <f>INDEX('②利用者名簿'!$C:$C,INT((ROW()-3)/5)+2)</f>
        <v>0</v>
      </c>
      <c r="E371" s="156">
        <f>INDEX('②利用者名簿'!$E:$E,INT((ROW()-3)/5)+2)</f>
        <v>0</v>
      </c>
      <c r="F371" s="156" t="s">
        <v>34</v>
      </c>
      <c r="G371" s="160">
        <f>SUMIF('③入力シート'!$U$4:$U$500,A371,'③入力シート'!$J$4:$J$500)</f>
        <v>0</v>
      </c>
      <c r="H371" s="156">
        <f>COUNTIF('③入力シート'!$U$4:$U$500,'集計表（市役所使用）'!$A371)</f>
        <v>0</v>
      </c>
    </row>
    <row r="372" spans="1:8">
      <c r="A372" s="157" t="str">
        <f t="shared" si="5"/>
        <v>0⑤</v>
      </c>
      <c r="B372" s="156">
        <f>INDEX('②利用者名簿'!$A:$A,INT((ROW()-3)/5)+2)</f>
        <v>0</v>
      </c>
      <c r="C372" s="156">
        <f>INDEX('②利用者名簿'!$B:$B,INT((ROW()-3)/5)+2)</f>
        <v>0</v>
      </c>
      <c r="D372" s="156">
        <f>INDEX('②利用者名簿'!$C:$C,INT((ROW()-3)/5)+2)</f>
        <v>0</v>
      </c>
      <c r="E372" s="156">
        <f>INDEX('②利用者名簿'!$E:$E,INT((ROW()-3)/5)+2)</f>
        <v>0</v>
      </c>
      <c r="F372" s="156" t="s">
        <v>145</v>
      </c>
      <c r="G372" s="160">
        <f>SUMIF('③入力シート'!$U$4:$U$500,A372,'③入力シート'!$J$4:$J$500)</f>
        <v>0</v>
      </c>
      <c r="H372" s="156">
        <f>COUNTIF('③入力シート'!$U$4:$U$500,'集計表（市役所使用）'!$A372)</f>
        <v>0</v>
      </c>
    </row>
    <row r="373" spans="1:8">
      <c r="A373" s="157" t="str">
        <f t="shared" si="5"/>
        <v>0①</v>
      </c>
      <c r="B373" s="158">
        <f>INDEX('②利用者名簿'!$A:$A,INT((ROW()-3)/5)+2)</f>
        <v>0</v>
      </c>
      <c r="C373" s="158">
        <f>INDEX('②利用者名簿'!$B:$B,INT((ROW()-3)/5)+2)</f>
        <v>0</v>
      </c>
      <c r="D373" s="158">
        <f>INDEX('②利用者名簿'!$C:$C,INT((ROW()-3)/5)+2)</f>
        <v>0</v>
      </c>
      <c r="E373" s="158">
        <f>INDEX('②利用者名簿'!$E:$E,INT((ROW()-3)/5)+2)</f>
        <v>0</v>
      </c>
      <c r="F373" s="158" t="s">
        <v>143</v>
      </c>
      <c r="G373" s="159">
        <f>SUMIF('③入力シート'!$U$4:$U$500,A373,'③入力シート'!$J$4:$J$500)</f>
        <v>0</v>
      </c>
      <c r="H373" s="158">
        <f>COUNTIF('③入力シート'!$U$4:$U$500,'集計表（市役所使用）'!$A373)</f>
        <v>0</v>
      </c>
    </row>
    <row r="374" spans="1:8">
      <c r="A374" s="157" t="str">
        <f t="shared" si="5"/>
        <v>0②</v>
      </c>
      <c r="B374" s="158">
        <f>INDEX('②利用者名簿'!$A:$A,INT((ROW()-3)/5)+2)</f>
        <v>0</v>
      </c>
      <c r="C374" s="158">
        <f>INDEX('②利用者名簿'!$B:$B,INT((ROW()-3)/5)+2)</f>
        <v>0</v>
      </c>
      <c r="D374" s="158">
        <f>INDEX('②利用者名簿'!$C:$C,INT((ROW()-3)/5)+2)</f>
        <v>0</v>
      </c>
      <c r="E374" s="158">
        <f>INDEX('②利用者名簿'!$E:$E,INT((ROW()-3)/5)+2)</f>
        <v>0</v>
      </c>
      <c r="F374" s="158" t="s">
        <v>11</v>
      </c>
      <c r="G374" s="159">
        <f>SUMIF('③入力シート'!$U$4:$U$500,A374,'③入力シート'!$J$4:$J$500)</f>
        <v>0</v>
      </c>
      <c r="H374" s="158">
        <f>COUNTIF('③入力シート'!$U$4:$U$500,'集計表（市役所使用）'!$A374)</f>
        <v>0</v>
      </c>
    </row>
    <row r="375" spans="1:8">
      <c r="A375" s="157" t="str">
        <f t="shared" si="5"/>
        <v>0③</v>
      </c>
      <c r="B375" s="158">
        <f>INDEX('②利用者名簿'!$A:$A,INT((ROW()-3)/5)+2)</f>
        <v>0</v>
      </c>
      <c r="C375" s="158">
        <f>INDEX('②利用者名簿'!$B:$B,INT((ROW()-3)/5)+2)</f>
        <v>0</v>
      </c>
      <c r="D375" s="158">
        <f>INDEX('②利用者名簿'!$C:$C,INT((ROW()-3)/5)+2)</f>
        <v>0</v>
      </c>
      <c r="E375" s="158">
        <f>INDEX('②利用者名簿'!$E:$E,INT((ROW()-3)/5)+2)</f>
        <v>0</v>
      </c>
      <c r="F375" s="158" t="s">
        <v>144</v>
      </c>
      <c r="G375" s="159">
        <f>SUMIF('③入力シート'!$U$4:$U$500,A375,'③入力シート'!$J$4:$J$500)</f>
        <v>0</v>
      </c>
      <c r="H375" s="158">
        <f>COUNTIF('③入力シート'!$U$4:$U$500,'集計表（市役所使用）'!$A375)</f>
        <v>0</v>
      </c>
    </row>
    <row r="376" spans="1:8">
      <c r="A376" s="157" t="str">
        <f t="shared" si="5"/>
        <v>0④</v>
      </c>
      <c r="B376" s="158">
        <f>INDEX('②利用者名簿'!$A:$A,INT((ROW()-3)/5)+2)</f>
        <v>0</v>
      </c>
      <c r="C376" s="158">
        <f>INDEX('②利用者名簿'!$B:$B,INT((ROW()-3)/5)+2)</f>
        <v>0</v>
      </c>
      <c r="D376" s="158">
        <f>INDEX('②利用者名簿'!$C:$C,INT((ROW()-3)/5)+2)</f>
        <v>0</v>
      </c>
      <c r="E376" s="158">
        <f>INDEX('②利用者名簿'!$E:$E,INT((ROW()-3)/5)+2)</f>
        <v>0</v>
      </c>
      <c r="F376" s="158" t="s">
        <v>34</v>
      </c>
      <c r="G376" s="159">
        <f>SUMIF('③入力シート'!$U$4:$U$500,A376,'③入力シート'!$J$4:$J$500)</f>
        <v>0</v>
      </c>
      <c r="H376" s="158">
        <f>COUNTIF('③入力シート'!$U$4:$U$500,'集計表（市役所使用）'!$A376)</f>
        <v>0</v>
      </c>
    </row>
    <row r="377" spans="1:8">
      <c r="A377" s="157" t="str">
        <f t="shared" si="5"/>
        <v>0⑤</v>
      </c>
      <c r="B377" s="158">
        <f>INDEX('②利用者名簿'!$A:$A,INT((ROW()-3)/5)+2)</f>
        <v>0</v>
      </c>
      <c r="C377" s="158">
        <f>INDEX('②利用者名簿'!$B:$B,INT((ROW()-3)/5)+2)</f>
        <v>0</v>
      </c>
      <c r="D377" s="158">
        <f>INDEX('②利用者名簿'!$C:$C,INT((ROW()-3)/5)+2)</f>
        <v>0</v>
      </c>
      <c r="E377" s="158">
        <f>INDEX('②利用者名簿'!$E:$E,INT((ROW()-3)/5)+2)</f>
        <v>0</v>
      </c>
      <c r="F377" s="158" t="s">
        <v>145</v>
      </c>
      <c r="G377" s="159">
        <f>SUMIF('③入力シート'!$U$4:$U$500,A377,'③入力シート'!$J$4:$J$500)</f>
        <v>0</v>
      </c>
      <c r="H377" s="158">
        <f>COUNTIF('③入力シート'!$U$4:$U$500,'集計表（市役所使用）'!$A377)</f>
        <v>0</v>
      </c>
    </row>
    <row r="378" spans="1:8">
      <c r="A378" s="157" t="str">
        <f t="shared" si="5"/>
        <v>0①</v>
      </c>
      <c r="B378" s="156">
        <f>INDEX('②利用者名簿'!$A:$A,INT((ROW()-3)/5)+2)</f>
        <v>0</v>
      </c>
      <c r="C378" s="156">
        <f>INDEX('②利用者名簿'!$B:$B,INT((ROW()-3)/5)+2)</f>
        <v>0</v>
      </c>
      <c r="D378" s="156">
        <f>INDEX('②利用者名簿'!$C:$C,INT((ROW()-3)/5)+2)</f>
        <v>0</v>
      </c>
      <c r="E378" s="156">
        <f>INDEX('②利用者名簿'!$E:$E,INT((ROW()-3)/5)+2)</f>
        <v>0</v>
      </c>
      <c r="F378" s="156" t="s">
        <v>143</v>
      </c>
      <c r="G378" s="160">
        <f>SUMIF('③入力シート'!$U$4:$U$500,A378,'③入力シート'!$J$4:$J$500)</f>
        <v>0</v>
      </c>
      <c r="H378" s="156">
        <f>COUNTIF('③入力シート'!$U$4:$U$500,'集計表（市役所使用）'!$A378)</f>
        <v>0</v>
      </c>
    </row>
    <row r="379" spans="1:8">
      <c r="A379" s="157" t="str">
        <f t="shared" si="5"/>
        <v>0②</v>
      </c>
      <c r="B379" s="156">
        <f>INDEX('②利用者名簿'!$A:$A,INT((ROW()-3)/5)+2)</f>
        <v>0</v>
      </c>
      <c r="C379" s="156">
        <f>INDEX('②利用者名簿'!$B:$B,INT((ROW()-3)/5)+2)</f>
        <v>0</v>
      </c>
      <c r="D379" s="156">
        <f>INDEX('②利用者名簿'!$C:$C,INT((ROW()-3)/5)+2)</f>
        <v>0</v>
      </c>
      <c r="E379" s="156">
        <f>INDEX('②利用者名簿'!$E:$E,INT((ROW()-3)/5)+2)</f>
        <v>0</v>
      </c>
      <c r="F379" s="156" t="s">
        <v>11</v>
      </c>
      <c r="G379" s="160">
        <f>SUMIF('③入力シート'!$U$4:$U$500,A379,'③入力シート'!$J$4:$J$500)</f>
        <v>0</v>
      </c>
      <c r="H379" s="156">
        <f>COUNTIF('③入力シート'!$U$4:$U$500,'集計表（市役所使用）'!$A379)</f>
        <v>0</v>
      </c>
    </row>
    <row r="380" spans="1:8">
      <c r="A380" s="157" t="str">
        <f t="shared" si="5"/>
        <v>0③</v>
      </c>
      <c r="B380" s="156">
        <f>INDEX('②利用者名簿'!$A:$A,INT((ROW()-3)/5)+2)</f>
        <v>0</v>
      </c>
      <c r="C380" s="156">
        <f>INDEX('②利用者名簿'!$B:$B,INT((ROW()-3)/5)+2)</f>
        <v>0</v>
      </c>
      <c r="D380" s="156">
        <f>INDEX('②利用者名簿'!$C:$C,INT((ROW()-3)/5)+2)</f>
        <v>0</v>
      </c>
      <c r="E380" s="156">
        <f>INDEX('②利用者名簿'!$E:$E,INT((ROW()-3)/5)+2)</f>
        <v>0</v>
      </c>
      <c r="F380" s="156" t="s">
        <v>144</v>
      </c>
      <c r="G380" s="160">
        <f>SUMIF('③入力シート'!$U$4:$U$500,A380,'③入力シート'!$J$4:$J$500)</f>
        <v>0</v>
      </c>
      <c r="H380" s="156">
        <f>COUNTIF('③入力シート'!$U$4:$U$500,'集計表（市役所使用）'!$A380)</f>
        <v>0</v>
      </c>
    </row>
    <row r="381" spans="1:8">
      <c r="A381" s="157" t="str">
        <f t="shared" si="5"/>
        <v>0④</v>
      </c>
      <c r="B381" s="156">
        <f>INDEX('②利用者名簿'!$A:$A,INT((ROW()-3)/5)+2)</f>
        <v>0</v>
      </c>
      <c r="C381" s="156">
        <f>INDEX('②利用者名簿'!$B:$B,INT((ROW()-3)/5)+2)</f>
        <v>0</v>
      </c>
      <c r="D381" s="156">
        <f>INDEX('②利用者名簿'!$C:$C,INT((ROW()-3)/5)+2)</f>
        <v>0</v>
      </c>
      <c r="E381" s="156">
        <f>INDEX('②利用者名簿'!$E:$E,INT((ROW()-3)/5)+2)</f>
        <v>0</v>
      </c>
      <c r="F381" s="156" t="s">
        <v>34</v>
      </c>
      <c r="G381" s="160">
        <f>SUMIF('③入力シート'!$U$4:$U$500,A381,'③入力シート'!$J$4:$J$500)</f>
        <v>0</v>
      </c>
      <c r="H381" s="156">
        <f>COUNTIF('③入力シート'!$U$4:$U$500,'集計表（市役所使用）'!$A381)</f>
        <v>0</v>
      </c>
    </row>
    <row r="382" spans="1:8">
      <c r="A382" s="157" t="str">
        <f t="shared" si="5"/>
        <v>0⑤</v>
      </c>
      <c r="B382" s="156">
        <f>INDEX('②利用者名簿'!$A:$A,INT((ROW()-3)/5)+2)</f>
        <v>0</v>
      </c>
      <c r="C382" s="156">
        <f>INDEX('②利用者名簿'!$B:$B,INT((ROW()-3)/5)+2)</f>
        <v>0</v>
      </c>
      <c r="D382" s="156">
        <f>INDEX('②利用者名簿'!$C:$C,INT((ROW()-3)/5)+2)</f>
        <v>0</v>
      </c>
      <c r="E382" s="156">
        <f>INDEX('②利用者名簿'!$E:$E,INT((ROW()-3)/5)+2)</f>
        <v>0</v>
      </c>
      <c r="F382" s="156" t="s">
        <v>145</v>
      </c>
      <c r="G382" s="160">
        <f>SUMIF('③入力シート'!$U$4:$U$500,A382,'③入力シート'!$J$4:$J$500)</f>
        <v>0</v>
      </c>
      <c r="H382" s="156">
        <f>COUNTIF('③入力シート'!$U$4:$U$500,'集計表（市役所使用）'!$A382)</f>
        <v>0</v>
      </c>
    </row>
    <row r="383" spans="1:8">
      <c r="A383" s="157" t="str">
        <f t="shared" si="5"/>
        <v>0①</v>
      </c>
      <c r="B383" s="158">
        <f>INDEX('②利用者名簿'!$A:$A,INT((ROW()-3)/5)+2)</f>
        <v>0</v>
      </c>
      <c r="C383" s="158">
        <f>INDEX('②利用者名簿'!$B:$B,INT((ROW()-3)/5)+2)</f>
        <v>0</v>
      </c>
      <c r="D383" s="158">
        <f>INDEX('②利用者名簿'!$C:$C,INT((ROW()-3)/5)+2)</f>
        <v>0</v>
      </c>
      <c r="E383" s="158">
        <f>INDEX('②利用者名簿'!$E:$E,INT((ROW()-3)/5)+2)</f>
        <v>0</v>
      </c>
      <c r="F383" s="158" t="s">
        <v>143</v>
      </c>
      <c r="G383" s="159">
        <f>SUMIF('③入力シート'!$U$4:$U$500,A383,'③入力シート'!$J$4:$J$500)</f>
        <v>0</v>
      </c>
      <c r="H383" s="158">
        <f>COUNTIF('③入力シート'!$U$4:$U$500,'集計表（市役所使用）'!$A383)</f>
        <v>0</v>
      </c>
    </row>
    <row r="384" spans="1:8">
      <c r="A384" s="157" t="str">
        <f t="shared" si="5"/>
        <v>0②</v>
      </c>
      <c r="B384" s="158">
        <f>INDEX('②利用者名簿'!$A:$A,INT((ROW()-3)/5)+2)</f>
        <v>0</v>
      </c>
      <c r="C384" s="158">
        <f>INDEX('②利用者名簿'!$B:$B,INT((ROW()-3)/5)+2)</f>
        <v>0</v>
      </c>
      <c r="D384" s="158">
        <f>INDEX('②利用者名簿'!$C:$C,INT((ROW()-3)/5)+2)</f>
        <v>0</v>
      </c>
      <c r="E384" s="158">
        <f>INDEX('②利用者名簿'!$E:$E,INT((ROW()-3)/5)+2)</f>
        <v>0</v>
      </c>
      <c r="F384" s="158" t="s">
        <v>11</v>
      </c>
      <c r="G384" s="159">
        <f>SUMIF('③入力シート'!$U$4:$U$500,A384,'③入力シート'!$J$4:$J$500)</f>
        <v>0</v>
      </c>
      <c r="H384" s="158">
        <f>COUNTIF('③入力シート'!$U$4:$U$500,'集計表（市役所使用）'!$A384)</f>
        <v>0</v>
      </c>
    </row>
    <row r="385" spans="1:8">
      <c r="A385" s="157" t="str">
        <f t="shared" si="5"/>
        <v>0③</v>
      </c>
      <c r="B385" s="158">
        <f>INDEX('②利用者名簿'!$A:$A,INT((ROW()-3)/5)+2)</f>
        <v>0</v>
      </c>
      <c r="C385" s="158">
        <f>INDEX('②利用者名簿'!$B:$B,INT((ROW()-3)/5)+2)</f>
        <v>0</v>
      </c>
      <c r="D385" s="158">
        <f>INDEX('②利用者名簿'!$C:$C,INT((ROW()-3)/5)+2)</f>
        <v>0</v>
      </c>
      <c r="E385" s="158">
        <f>INDEX('②利用者名簿'!$E:$E,INT((ROW()-3)/5)+2)</f>
        <v>0</v>
      </c>
      <c r="F385" s="158" t="s">
        <v>144</v>
      </c>
      <c r="G385" s="159">
        <f>SUMIF('③入力シート'!$U$4:$U$500,A385,'③入力シート'!$J$4:$J$500)</f>
        <v>0</v>
      </c>
      <c r="H385" s="158">
        <f>COUNTIF('③入力シート'!$U$4:$U$500,'集計表（市役所使用）'!$A385)</f>
        <v>0</v>
      </c>
    </row>
    <row r="386" spans="1:8">
      <c r="A386" s="157" t="str">
        <f t="shared" si="5"/>
        <v>0④</v>
      </c>
      <c r="B386" s="158">
        <f>INDEX('②利用者名簿'!$A:$A,INT((ROW()-3)/5)+2)</f>
        <v>0</v>
      </c>
      <c r="C386" s="158">
        <f>INDEX('②利用者名簿'!$B:$B,INT((ROW()-3)/5)+2)</f>
        <v>0</v>
      </c>
      <c r="D386" s="158">
        <f>INDEX('②利用者名簿'!$C:$C,INT((ROW()-3)/5)+2)</f>
        <v>0</v>
      </c>
      <c r="E386" s="158">
        <f>INDEX('②利用者名簿'!$E:$E,INT((ROW()-3)/5)+2)</f>
        <v>0</v>
      </c>
      <c r="F386" s="158" t="s">
        <v>34</v>
      </c>
      <c r="G386" s="159">
        <f>SUMIF('③入力シート'!$U$4:$U$500,A386,'③入力シート'!$J$4:$J$500)</f>
        <v>0</v>
      </c>
      <c r="H386" s="158">
        <f>COUNTIF('③入力シート'!$U$4:$U$500,'集計表（市役所使用）'!$A386)</f>
        <v>0</v>
      </c>
    </row>
    <row r="387" spans="1:8">
      <c r="A387" s="157" t="str">
        <f t="shared" ref="A387:A450" si="6">CONCATENATE(B387,F387)</f>
        <v>0⑤</v>
      </c>
      <c r="B387" s="158">
        <f>INDEX('②利用者名簿'!$A:$A,INT((ROW()-3)/5)+2)</f>
        <v>0</v>
      </c>
      <c r="C387" s="158">
        <f>INDEX('②利用者名簿'!$B:$B,INT((ROW()-3)/5)+2)</f>
        <v>0</v>
      </c>
      <c r="D387" s="158">
        <f>INDEX('②利用者名簿'!$C:$C,INT((ROW()-3)/5)+2)</f>
        <v>0</v>
      </c>
      <c r="E387" s="158">
        <f>INDEX('②利用者名簿'!$E:$E,INT((ROW()-3)/5)+2)</f>
        <v>0</v>
      </c>
      <c r="F387" s="158" t="s">
        <v>145</v>
      </c>
      <c r="G387" s="159">
        <f>SUMIF('③入力シート'!$U$4:$U$500,A387,'③入力シート'!$J$4:$J$500)</f>
        <v>0</v>
      </c>
      <c r="H387" s="158">
        <f>COUNTIF('③入力シート'!$U$4:$U$500,'集計表（市役所使用）'!$A387)</f>
        <v>0</v>
      </c>
    </row>
    <row r="388" spans="1:8">
      <c r="A388" s="157" t="str">
        <f t="shared" si="6"/>
        <v>0①</v>
      </c>
      <c r="B388" s="156">
        <f>INDEX('②利用者名簿'!$A:$A,INT((ROW()-3)/5)+2)</f>
        <v>0</v>
      </c>
      <c r="C388" s="156">
        <f>INDEX('②利用者名簿'!$B:$B,INT((ROW()-3)/5)+2)</f>
        <v>0</v>
      </c>
      <c r="D388" s="156">
        <f>INDEX('②利用者名簿'!$C:$C,INT((ROW()-3)/5)+2)</f>
        <v>0</v>
      </c>
      <c r="E388" s="156">
        <f>INDEX('②利用者名簿'!$E:$E,INT((ROW()-3)/5)+2)</f>
        <v>0</v>
      </c>
      <c r="F388" s="156" t="s">
        <v>143</v>
      </c>
      <c r="G388" s="160">
        <f>SUMIF('③入力シート'!$U$4:$U$500,A388,'③入力シート'!$J$4:$J$500)</f>
        <v>0</v>
      </c>
      <c r="H388" s="156">
        <f>COUNTIF('③入力シート'!$U$4:$U$500,'集計表（市役所使用）'!$A388)</f>
        <v>0</v>
      </c>
    </row>
    <row r="389" spans="1:8">
      <c r="A389" s="157" t="str">
        <f t="shared" si="6"/>
        <v>0②</v>
      </c>
      <c r="B389" s="156">
        <f>INDEX('②利用者名簿'!$A:$A,INT((ROW()-3)/5)+2)</f>
        <v>0</v>
      </c>
      <c r="C389" s="156">
        <f>INDEX('②利用者名簿'!$B:$B,INT((ROW()-3)/5)+2)</f>
        <v>0</v>
      </c>
      <c r="D389" s="156">
        <f>INDEX('②利用者名簿'!$C:$C,INT((ROW()-3)/5)+2)</f>
        <v>0</v>
      </c>
      <c r="E389" s="156">
        <f>INDEX('②利用者名簿'!$E:$E,INT((ROW()-3)/5)+2)</f>
        <v>0</v>
      </c>
      <c r="F389" s="156" t="s">
        <v>11</v>
      </c>
      <c r="G389" s="160">
        <f>SUMIF('③入力シート'!$U$4:$U$500,A389,'③入力シート'!$J$4:$J$500)</f>
        <v>0</v>
      </c>
      <c r="H389" s="156">
        <f>COUNTIF('③入力シート'!$U$4:$U$500,'集計表（市役所使用）'!$A389)</f>
        <v>0</v>
      </c>
    </row>
    <row r="390" spans="1:8">
      <c r="A390" s="157" t="str">
        <f t="shared" si="6"/>
        <v>0③</v>
      </c>
      <c r="B390" s="156">
        <f>INDEX('②利用者名簿'!$A:$A,INT((ROW()-3)/5)+2)</f>
        <v>0</v>
      </c>
      <c r="C390" s="156">
        <f>INDEX('②利用者名簿'!$B:$B,INT((ROW()-3)/5)+2)</f>
        <v>0</v>
      </c>
      <c r="D390" s="156">
        <f>INDEX('②利用者名簿'!$C:$C,INT((ROW()-3)/5)+2)</f>
        <v>0</v>
      </c>
      <c r="E390" s="156">
        <f>INDEX('②利用者名簿'!$E:$E,INT((ROW()-3)/5)+2)</f>
        <v>0</v>
      </c>
      <c r="F390" s="156" t="s">
        <v>144</v>
      </c>
      <c r="G390" s="160">
        <f>SUMIF('③入力シート'!$U$4:$U$500,A390,'③入力シート'!$J$4:$J$500)</f>
        <v>0</v>
      </c>
      <c r="H390" s="156">
        <f>COUNTIF('③入力シート'!$U$4:$U$500,'集計表（市役所使用）'!$A390)</f>
        <v>0</v>
      </c>
    </row>
    <row r="391" spans="1:8">
      <c r="A391" s="157" t="str">
        <f t="shared" si="6"/>
        <v>0④</v>
      </c>
      <c r="B391" s="156">
        <f>INDEX('②利用者名簿'!$A:$A,INT((ROW()-3)/5)+2)</f>
        <v>0</v>
      </c>
      <c r="C391" s="156">
        <f>INDEX('②利用者名簿'!$B:$B,INT((ROW()-3)/5)+2)</f>
        <v>0</v>
      </c>
      <c r="D391" s="156">
        <f>INDEX('②利用者名簿'!$C:$C,INT((ROW()-3)/5)+2)</f>
        <v>0</v>
      </c>
      <c r="E391" s="156">
        <f>INDEX('②利用者名簿'!$E:$E,INT((ROW()-3)/5)+2)</f>
        <v>0</v>
      </c>
      <c r="F391" s="156" t="s">
        <v>34</v>
      </c>
      <c r="G391" s="160">
        <f>SUMIF('③入力シート'!$U$4:$U$500,A391,'③入力シート'!$J$4:$J$500)</f>
        <v>0</v>
      </c>
      <c r="H391" s="156">
        <f>COUNTIF('③入力シート'!$U$4:$U$500,'集計表（市役所使用）'!$A391)</f>
        <v>0</v>
      </c>
    </row>
    <row r="392" spans="1:8">
      <c r="A392" s="157" t="str">
        <f t="shared" si="6"/>
        <v>0⑤</v>
      </c>
      <c r="B392" s="156">
        <f>INDEX('②利用者名簿'!$A:$A,INT((ROW()-3)/5)+2)</f>
        <v>0</v>
      </c>
      <c r="C392" s="156">
        <f>INDEX('②利用者名簿'!$B:$B,INT((ROW()-3)/5)+2)</f>
        <v>0</v>
      </c>
      <c r="D392" s="156">
        <f>INDEX('②利用者名簿'!$C:$C,INT((ROW()-3)/5)+2)</f>
        <v>0</v>
      </c>
      <c r="E392" s="156">
        <f>INDEX('②利用者名簿'!$E:$E,INT((ROW()-3)/5)+2)</f>
        <v>0</v>
      </c>
      <c r="F392" s="156" t="s">
        <v>145</v>
      </c>
      <c r="G392" s="160">
        <f>SUMIF('③入力シート'!$U$4:$U$500,A392,'③入力シート'!$J$4:$J$500)</f>
        <v>0</v>
      </c>
      <c r="H392" s="156">
        <f>COUNTIF('③入力シート'!$U$4:$U$500,'集計表（市役所使用）'!$A392)</f>
        <v>0</v>
      </c>
    </row>
    <row r="393" spans="1:8">
      <c r="A393" s="157" t="str">
        <f t="shared" si="6"/>
        <v>0①</v>
      </c>
      <c r="B393" s="158">
        <f>INDEX('②利用者名簿'!$A:$A,INT((ROW()-3)/5)+2)</f>
        <v>0</v>
      </c>
      <c r="C393" s="158">
        <f>INDEX('②利用者名簿'!$B:$B,INT((ROW()-3)/5)+2)</f>
        <v>0</v>
      </c>
      <c r="D393" s="158">
        <f>INDEX('②利用者名簿'!$C:$C,INT((ROW()-3)/5)+2)</f>
        <v>0</v>
      </c>
      <c r="E393" s="158">
        <f>INDEX('②利用者名簿'!$E:$E,INT((ROW()-3)/5)+2)</f>
        <v>0</v>
      </c>
      <c r="F393" s="158" t="s">
        <v>143</v>
      </c>
      <c r="G393" s="159">
        <f>SUMIF('③入力シート'!$U$4:$U$500,A393,'③入力シート'!$J$4:$J$500)</f>
        <v>0</v>
      </c>
      <c r="H393" s="158">
        <f>COUNTIF('③入力シート'!$U$4:$U$500,'集計表（市役所使用）'!$A393)</f>
        <v>0</v>
      </c>
    </row>
    <row r="394" spans="1:8">
      <c r="A394" s="157" t="str">
        <f t="shared" si="6"/>
        <v>0②</v>
      </c>
      <c r="B394" s="158">
        <f>INDEX('②利用者名簿'!$A:$A,INT((ROW()-3)/5)+2)</f>
        <v>0</v>
      </c>
      <c r="C394" s="158">
        <f>INDEX('②利用者名簿'!$B:$B,INT((ROW()-3)/5)+2)</f>
        <v>0</v>
      </c>
      <c r="D394" s="158">
        <f>INDEX('②利用者名簿'!$C:$C,INT((ROW()-3)/5)+2)</f>
        <v>0</v>
      </c>
      <c r="E394" s="158">
        <f>INDEX('②利用者名簿'!$E:$E,INT((ROW()-3)/5)+2)</f>
        <v>0</v>
      </c>
      <c r="F394" s="158" t="s">
        <v>11</v>
      </c>
      <c r="G394" s="159">
        <f>SUMIF('③入力シート'!$U$4:$U$500,A394,'③入力シート'!$J$4:$J$500)</f>
        <v>0</v>
      </c>
      <c r="H394" s="158">
        <f>COUNTIF('③入力シート'!$U$4:$U$500,'集計表（市役所使用）'!$A394)</f>
        <v>0</v>
      </c>
    </row>
    <row r="395" spans="1:8">
      <c r="A395" s="157" t="str">
        <f t="shared" si="6"/>
        <v>0③</v>
      </c>
      <c r="B395" s="158">
        <f>INDEX('②利用者名簿'!$A:$A,INT((ROW()-3)/5)+2)</f>
        <v>0</v>
      </c>
      <c r="C395" s="158">
        <f>INDEX('②利用者名簿'!$B:$B,INT((ROW()-3)/5)+2)</f>
        <v>0</v>
      </c>
      <c r="D395" s="158">
        <f>INDEX('②利用者名簿'!$C:$C,INT((ROW()-3)/5)+2)</f>
        <v>0</v>
      </c>
      <c r="E395" s="158">
        <f>INDEX('②利用者名簿'!$E:$E,INT((ROW()-3)/5)+2)</f>
        <v>0</v>
      </c>
      <c r="F395" s="158" t="s">
        <v>144</v>
      </c>
      <c r="G395" s="159">
        <f>SUMIF('③入力シート'!$U$4:$U$500,A395,'③入力シート'!$J$4:$J$500)</f>
        <v>0</v>
      </c>
      <c r="H395" s="158">
        <f>COUNTIF('③入力シート'!$U$4:$U$500,'集計表（市役所使用）'!$A395)</f>
        <v>0</v>
      </c>
    </row>
    <row r="396" spans="1:8">
      <c r="A396" s="157" t="str">
        <f t="shared" si="6"/>
        <v>0④</v>
      </c>
      <c r="B396" s="158">
        <f>INDEX('②利用者名簿'!$A:$A,INT((ROW()-3)/5)+2)</f>
        <v>0</v>
      </c>
      <c r="C396" s="158">
        <f>INDEX('②利用者名簿'!$B:$B,INT((ROW()-3)/5)+2)</f>
        <v>0</v>
      </c>
      <c r="D396" s="158">
        <f>INDEX('②利用者名簿'!$C:$C,INT((ROW()-3)/5)+2)</f>
        <v>0</v>
      </c>
      <c r="E396" s="158">
        <f>INDEX('②利用者名簿'!$E:$E,INT((ROW()-3)/5)+2)</f>
        <v>0</v>
      </c>
      <c r="F396" s="158" t="s">
        <v>34</v>
      </c>
      <c r="G396" s="159">
        <f>SUMIF('③入力シート'!$U$4:$U$500,A396,'③入力シート'!$J$4:$J$500)</f>
        <v>0</v>
      </c>
      <c r="H396" s="158">
        <f>COUNTIF('③入力シート'!$U$4:$U$500,'集計表（市役所使用）'!$A396)</f>
        <v>0</v>
      </c>
    </row>
    <row r="397" spans="1:8">
      <c r="A397" s="157" t="str">
        <f t="shared" si="6"/>
        <v>0⑤</v>
      </c>
      <c r="B397" s="158">
        <f>INDEX('②利用者名簿'!$A:$A,INT((ROW()-3)/5)+2)</f>
        <v>0</v>
      </c>
      <c r="C397" s="158">
        <f>INDEX('②利用者名簿'!$B:$B,INT((ROW()-3)/5)+2)</f>
        <v>0</v>
      </c>
      <c r="D397" s="158">
        <f>INDEX('②利用者名簿'!$C:$C,INT((ROW()-3)/5)+2)</f>
        <v>0</v>
      </c>
      <c r="E397" s="158">
        <f>INDEX('②利用者名簿'!$E:$E,INT((ROW()-3)/5)+2)</f>
        <v>0</v>
      </c>
      <c r="F397" s="158" t="s">
        <v>145</v>
      </c>
      <c r="G397" s="159">
        <f>SUMIF('③入力シート'!$U$4:$U$500,A397,'③入力シート'!$J$4:$J$500)</f>
        <v>0</v>
      </c>
      <c r="H397" s="158">
        <f>COUNTIF('③入力シート'!$U$4:$U$500,'集計表（市役所使用）'!$A397)</f>
        <v>0</v>
      </c>
    </row>
    <row r="398" spans="1:8">
      <c r="A398" s="157" t="str">
        <f t="shared" si="6"/>
        <v>0①</v>
      </c>
      <c r="B398" s="156">
        <f>INDEX('②利用者名簿'!$A:$A,INT((ROW()-3)/5)+2)</f>
        <v>0</v>
      </c>
      <c r="C398" s="156">
        <f>INDEX('②利用者名簿'!$B:$B,INT((ROW()-3)/5)+2)</f>
        <v>0</v>
      </c>
      <c r="D398" s="156">
        <f>INDEX('②利用者名簿'!$C:$C,INT((ROW()-3)/5)+2)</f>
        <v>0</v>
      </c>
      <c r="E398" s="156">
        <f>INDEX('②利用者名簿'!$E:$E,INT((ROW()-3)/5)+2)</f>
        <v>0</v>
      </c>
      <c r="F398" s="156" t="s">
        <v>143</v>
      </c>
      <c r="G398" s="160">
        <f>SUMIF('③入力シート'!$U$4:$U$500,A398,'③入力シート'!$J$4:$J$500)</f>
        <v>0</v>
      </c>
      <c r="H398" s="156">
        <f>COUNTIF('③入力シート'!$U$4:$U$500,'集計表（市役所使用）'!$A398)</f>
        <v>0</v>
      </c>
    </row>
    <row r="399" spans="1:8">
      <c r="A399" s="157" t="str">
        <f t="shared" si="6"/>
        <v>0②</v>
      </c>
      <c r="B399" s="156">
        <f>INDEX('②利用者名簿'!$A:$A,INT((ROW()-3)/5)+2)</f>
        <v>0</v>
      </c>
      <c r="C399" s="156">
        <f>INDEX('②利用者名簿'!$B:$B,INT((ROW()-3)/5)+2)</f>
        <v>0</v>
      </c>
      <c r="D399" s="156">
        <f>INDEX('②利用者名簿'!$C:$C,INT((ROW()-3)/5)+2)</f>
        <v>0</v>
      </c>
      <c r="E399" s="156">
        <f>INDEX('②利用者名簿'!$E:$E,INT((ROW()-3)/5)+2)</f>
        <v>0</v>
      </c>
      <c r="F399" s="156" t="s">
        <v>11</v>
      </c>
      <c r="G399" s="160">
        <f>SUMIF('③入力シート'!$U$4:$U$500,A399,'③入力シート'!$J$4:$J$500)</f>
        <v>0</v>
      </c>
      <c r="H399" s="156">
        <f>COUNTIF('③入力シート'!$U$4:$U$500,'集計表（市役所使用）'!$A399)</f>
        <v>0</v>
      </c>
    </row>
    <row r="400" spans="1:8">
      <c r="A400" s="157" t="str">
        <f t="shared" si="6"/>
        <v>0③</v>
      </c>
      <c r="B400" s="156">
        <f>INDEX('②利用者名簿'!$A:$A,INT((ROW()-3)/5)+2)</f>
        <v>0</v>
      </c>
      <c r="C400" s="156">
        <f>INDEX('②利用者名簿'!$B:$B,INT((ROW()-3)/5)+2)</f>
        <v>0</v>
      </c>
      <c r="D400" s="156">
        <f>INDEX('②利用者名簿'!$C:$C,INT((ROW()-3)/5)+2)</f>
        <v>0</v>
      </c>
      <c r="E400" s="156">
        <f>INDEX('②利用者名簿'!$E:$E,INT((ROW()-3)/5)+2)</f>
        <v>0</v>
      </c>
      <c r="F400" s="156" t="s">
        <v>144</v>
      </c>
      <c r="G400" s="160">
        <f>SUMIF('③入力シート'!$U$4:$U$500,A400,'③入力シート'!$J$4:$J$500)</f>
        <v>0</v>
      </c>
      <c r="H400" s="156">
        <f>COUNTIF('③入力シート'!$U$4:$U$500,'集計表（市役所使用）'!$A400)</f>
        <v>0</v>
      </c>
    </row>
    <row r="401" spans="1:8">
      <c r="A401" s="157" t="str">
        <f t="shared" si="6"/>
        <v>0④</v>
      </c>
      <c r="B401" s="156">
        <f>INDEX('②利用者名簿'!$A:$A,INT((ROW()-3)/5)+2)</f>
        <v>0</v>
      </c>
      <c r="C401" s="156">
        <f>INDEX('②利用者名簿'!$B:$B,INT((ROW()-3)/5)+2)</f>
        <v>0</v>
      </c>
      <c r="D401" s="156">
        <f>INDEX('②利用者名簿'!$C:$C,INT((ROW()-3)/5)+2)</f>
        <v>0</v>
      </c>
      <c r="E401" s="156">
        <f>INDEX('②利用者名簿'!$E:$E,INT((ROW()-3)/5)+2)</f>
        <v>0</v>
      </c>
      <c r="F401" s="156" t="s">
        <v>34</v>
      </c>
      <c r="G401" s="160">
        <f>SUMIF('③入力シート'!$U$4:$U$500,A401,'③入力シート'!$J$4:$J$500)</f>
        <v>0</v>
      </c>
      <c r="H401" s="156">
        <f>COUNTIF('③入力シート'!$U$4:$U$500,'集計表（市役所使用）'!$A401)</f>
        <v>0</v>
      </c>
    </row>
    <row r="402" spans="1:8">
      <c r="A402" s="157" t="str">
        <f t="shared" si="6"/>
        <v>0⑤</v>
      </c>
      <c r="B402" s="156">
        <f>INDEX('②利用者名簿'!$A:$A,INT((ROW()-3)/5)+2)</f>
        <v>0</v>
      </c>
      <c r="C402" s="156">
        <f>INDEX('②利用者名簿'!$B:$B,INT((ROW()-3)/5)+2)</f>
        <v>0</v>
      </c>
      <c r="D402" s="156">
        <f>INDEX('②利用者名簿'!$C:$C,INT((ROW()-3)/5)+2)</f>
        <v>0</v>
      </c>
      <c r="E402" s="156">
        <f>INDEX('②利用者名簿'!$E:$E,INT((ROW()-3)/5)+2)</f>
        <v>0</v>
      </c>
      <c r="F402" s="156" t="s">
        <v>145</v>
      </c>
      <c r="G402" s="160">
        <f>SUMIF('③入力シート'!$U$4:$U$500,A402,'③入力シート'!$J$4:$J$500)</f>
        <v>0</v>
      </c>
      <c r="H402" s="156">
        <f>COUNTIF('③入力シート'!$U$4:$U$500,'集計表（市役所使用）'!$A402)</f>
        <v>0</v>
      </c>
    </row>
    <row r="403" spans="1:8">
      <c r="A403" s="157" t="str">
        <f t="shared" si="6"/>
        <v>0①</v>
      </c>
      <c r="B403" s="158">
        <f>INDEX('②利用者名簿'!$A:$A,INT((ROW()-3)/5)+2)</f>
        <v>0</v>
      </c>
      <c r="C403" s="158">
        <f>INDEX('②利用者名簿'!$B:$B,INT((ROW()-3)/5)+2)</f>
        <v>0</v>
      </c>
      <c r="D403" s="158">
        <f>INDEX('②利用者名簿'!$C:$C,INT((ROW()-3)/5)+2)</f>
        <v>0</v>
      </c>
      <c r="E403" s="158">
        <f>INDEX('②利用者名簿'!$E:$E,INT((ROW()-3)/5)+2)</f>
        <v>0</v>
      </c>
      <c r="F403" s="158" t="s">
        <v>143</v>
      </c>
      <c r="G403" s="159">
        <f>SUMIF('③入力シート'!$U$4:$U$500,A403,'③入力シート'!$J$4:$J$500)</f>
        <v>0</v>
      </c>
      <c r="H403" s="158">
        <f>COUNTIF('③入力シート'!$U$4:$U$500,'集計表（市役所使用）'!$A403)</f>
        <v>0</v>
      </c>
    </row>
    <row r="404" spans="1:8">
      <c r="A404" s="157" t="str">
        <f t="shared" si="6"/>
        <v>0②</v>
      </c>
      <c r="B404" s="158">
        <f>INDEX('②利用者名簿'!$A:$A,INT((ROW()-3)/5)+2)</f>
        <v>0</v>
      </c>
      <c r="C404" s="158">
        <f>INDEX('②利用者名簿'!$B:$B,INT((ROW()-3)/5)+2)</f>
        <v>0</v>
      </c>
      <c r="D404" s="158">
        <f>INDEX('②利用者名簿'!$C:$C,INT((ROW()-3)/5)+2)</f>
        <v>0</v>
      </c>
      <c r="E404" s="158">
        <f>INDEX('②利用者名簿'!$E:$E,INT((ROW()-3)/5)+2)</f>
        <v>0</v>
      </c>
      <c r="F404" s="158" t="s">
        <v>11</v>
      </c>
      <c r="G404" s="159">
        <f>SUMIF('③入力シート'!$U$4:$U$500,A404,'③入力シート'!$J$4:$J$500)</f>
        <v>0</v>
      </c>
      <c r="H404" s="158">
        <f>COUNTIF('③入力シート'!$U$4:$U$500,'集計表（市役所使用）'!$A404)</f>
        <v>0</v>
      </c>
    </row>
    <row r="405" spans="1:8">
      <c r="A405" s="157" t="str">
        <f t="shared" si="6"/>
        <v>0③</v>
      </c>
      <c r="B405" s="158">
        <f>INDEX('②利用者名簿'!$A:$A,INT((ROW()-3)/5)+2)</f>
        <v>0</v>
      </c>
      <c r="C405" s="158">
        <f>INDEX('②利用者名簿'!$B:$B,INT((ROW()-3)/5)+2)</f>
        <v>0</v>
      </c>
      <c r="D405" s="158">
        <f>INDEX('②利用者名簿'!$C:$C,INT((ROW()-3)/5)+2)</f>
        <v>0</v>
      </c>
      <c r="E405" s="158">
        <f>INDEX('②利用者名簿'!$E:$E,INT((ROW()-3)/5)+2)</f>
        <v>0</v>
      </c>
      <c r="F405" s="158" t="s">
        <v>144</v>
      </c>
      <c r="G405" s="159">
        <f>SUMIF('③入力シート'!$U$4:$U$500,A405,'③入力シート'!$J$4:$J$500)</f>
        <v>0</v>
      </c>
      <c r="H405" s="158">
        <f>COUNTIF('③入力シート'!$U$4:$U$500,'集計表（市役所使用）'!$A405)</f>
        <v>0</v>
      </c>
    </row>
    <row r="406" spans="1:8">
      <c r="A406" s="157" t="str">
        <f t="shared" si="6"/>
        <v>0④</v>
      </c>
      <c r="B406" s="158">
        <f>INDEX('②利用者名簿'!$A:$A,INT((ROW()-3)/5)+2)</f>
        <v>0</v>
      </c>
      <c r="C406" s="158">
        <f>INDEX('②利用者名簿'!$B:$B,INT((ROW()-3)/5)+2)</f>
        <v>0</v>
      </c>
      <c r="D406" s="158">
        <f>INDEX('②利用者名簿'!$C:$C,INT((ROW()-3)/5)+2)</f>
        <v>0</v>
      </c>
      <c r="E406" s="158">
        <f>INDEX('②利用者名簿'!$E:$E,INT((ROW()-3)/5)+2)</f>
        <v>0</v>
      </c>
      <c r="F406" s="158" t="s">
        <v>34</v>
      </c>
      <c r="G406" s="159">
        <f>SUMIF('③入力シート'!$U$4:$U$500,A406,'③入力シート'!$J$4:$J$500)</f>
        <v>0</v>
      </c>
      <c r="H406" s="158">
        <f>COUNTIF('③入力シート'!$U$4:$U$500,'集計表（市役所使用）'!$A406)</f>
        <v>0</v>
      </c>
    </row>
    <row r="407" spans="1:8">
      <c r="A407" s="157" t="str">
        <f t="shared" si="6"/>
        <v>0⑤</v>
      </c>
      <c r="B407" s="158">
        <f>INDEX('②利用者名簿'!$A:$A,INT((ROW()-3)/5)+2)</f>
        <v>0</v>
      </c>
      <c r="C407" s="158">
        <f>INDEX('②利用者名簿'!$B:$B,INT((ROW()-3)/5)+2)</f>
        <v>0</v>
      </c>
      <c r="D407" s="158">
        <f>INDEX('②利用者名簿'!$C:$C,INT((ROW()-3)/5)+2)</f>
        <v>0</v>
      </c>
      <c r="E407" s="158">
        <f>INDEX('②利用者名簿'!$E:$E,INT((ROW()-3)/5)+2)</f>
        <v>0</v>
      </c>
      <c r="F407" s="158" t="s">
        <v>145</v>
      </c>
      <c r="G407" s="159">
        <f>SUMIF('③入力シート'!$U$4:$U$500,A407,'③入力シート'!$J$4:$J$500)</f>
        <v>0</v>
      </c>
      <c r="H407" s="158">
        <f>COUNTIF('③入力シート'!$U$4:$U$500,'集計表（市役所使用）'!$A407)</f>
        <v>0</v>
      </c>
    </row>
    <row r="408" spans="1:8">
      <c r="A408" s="157" t="str">
        <f t="shared" si="6"/>
        <v>0①</v>
      </c>
      <c r="B408" s="156">
        <f>INDEX('②利用者名簿'!$A:$A,INT((ROW()-3)/5)+2)</f>
        <v>0</v>
      </c>
      <c r="C408" s="156">
        <f>INDEX('②利用者名簿'!$B:$B,INT((ROW()-3)/5)+2)</f>
        <v>0</v>
      </c>
      <c r="D408" s="156">
        <f>INDEX('②利用者名簿'!$C:$C,INT((ROW()-3)/5)+2)</f>
        <v>0</v>
      </c>
      <c r="E408" s="156">
        <f>INDEX('②利用者名簿'!$E:$E,INT((ROW()-3)/5)+2)</f>
        <v>0</v>
      </c>
      <c r="F408" s="156" t="s">
        <v>143</v>
      </c>
      <c r="G408" s="160">
        <f>SUMIF('③入力シート'!$U$4:$U$500,A408,'③入力シート'!$J$4:$J$500)</f>
        <v>0</v>
      </c>
      <c r="H408" s="156">
        <f>COUNTIF('③入力シート'!$U$4:$U$500,'集計表（市役所使用）'!$A408)</f>
        <v>0</v>
      </c>
    </row>
    <row r="409" spans="1:8">
      <c r="A409" s="157" t="str">
        <f t="shared" si="6"/>
        <v>0②</v>
      </c>
      <c r="B409" s="156">
        <f>INDEX('②利用者名簿'!$A:$A,INT((ROW()-3)/5)+2)</f>
        <v>0</v>
      </c>
      <c r="C409" s="156">
        <f>INDEX('②利用者名簿'!$B:$B,INT((ROW()-3)/5)+2)</f>
        <v>0</v>
      </c>
      <c r="D409" s="156">
        <f>INDEX('②利用者名簿'!$C:$C,INT((ROW()-3)/5)+2)</f>
        <v>0</v>
      </c>
      <c r="E409" s="156">
        <f>INDEX('②利用者名簿'!$E:$E,INT((ROW()-3)/5)+2)</f>
        <v>0</v>
      </c>
      <c r="F409" s="156" t="s">
        <v>11</v>
      </c>
      <c r="G409" s="160">
        <f>SUMIF('③入力シート'!$U$4:$U$500,A409,'③入力シート'!$J$4:$J$500)</f>
        <v>0</v>
      </c>
      <c r="H409" s="156">
        <f>COUNTIF('③入力シート'!$U$4:$U$500,'集計表（市役所使用）'!$A409)</f>
        <v>0</v>
      </c>
    </row>
    <row r="410" spans="1:8">
      <c r="A410" s="157" t="str">
        <f t="shared" si="6"/>
        <v>0③</v>
      </c>
      <c r="B410" s="156">
        <f>INDEX('②利用者名簿'!$A:$A,INT((ROW()-3)/5)+2)</f>
        <v>0</v>
      </c>
      <c r="C410" s="156">
        <f>INDEX('②利用者名簿'!$B:$B,INT((ROW()-3)/5)+2)</f>
        <v>0</v>
      </c>
      <c r="D410" s="156">
        <f>INDEX('②利用者名簿'!$C:$C,INT((ROW()-3)/5)+2)</f>
        <v>0</v>
      </c>
      <c r="E410" s="156">
        <f>INDEX('②利用者名簿'!$E:$E,INT((ROW()-3)/5)+2)</f>
        <v>0</v>
      </c>
      <c r="F410" s="156" t="s">
        <v>144</v>
      </c>
      <c r="G410" s="160">
        <f>SUMIF('③入力シート'!$U$4:$U$500,A410,'③入力シート'!$J$4:$J$500)</f>
        <v>0</v>
      </c>
      <c r="H410" s="156">
        <f>COUNTIF('③入力シート'!$U$4:$U$500,'集計表（市役所使用）'!$A410)</f>
        <v>0</v>
      </c>
    </row>
    <row r="411" spans="1:8">
      <c r="A411" s="157" t="str">
        <f t="shared" si="6"/>
        <v>0④</v>
      </c>
      <c r="B411" s="156">
        <f>INDEX('②利用者名簿'!$A:$A,INT((ROW()-3)/5)+2)</f>
        <v>0</v>
      </c>
      <c r="C411" s="156">
        <f>INDEX('②利用者名簿'!$B:$B,INT((ROW()-3)/5)+2)</f>
        <v>0</v>
      </c>
      <c r="D411" s="156">
        <f>INDEX('②利用者名簿'!$C:$C,INT((ROW()-3)/5)+2)</f>
        <v>0</v>
      </c>
      <c r="E411" s="156">
        <f>INDEX('②利用者名簿'!$E:$E,INT((ROW()-3)/5)+2)</f>
        <v>0</v>
      </c>
      <c r="F411" s="156" t="s">
        <v>34</v>
      </c>
      <c r="G411" s="160">
        <f>SUMIF('③入力シート'!$U$4:$U$500,A411,'③入力シート'!$J$4:$J$500)</f>
        <v>0</v>
      </c>
      <c r="H411" s="156">
        <f>COUNTIF('③入力シート'!$U$4:$U$500,'集計表（市役所使用）'!$A411)</f>
        <v>0</v>
      </c>
    </row>
    <row r="412" spans="1:8">
      <c r="A412" s="157" t="str">
        <f t="shared" si="6"/>
        <v>0⑤</v>
      </c>
      <c r="B412" s="156">
        <f>INDEX('②利用者名簿'!$A:$A,INT((ROW()-3)/5)+2)</f>
        <v>0</v>
      </c>
      <c r="C412" s="156">
        <f>INDEX('②利用者名簿'!$B:$B,INT((ROW()-3)/5)+2)</f>
        <v>0</v>
      </c>
      <c r="D412" s="156">
        <f>INDEX('②利用者名簿'!$C:$C,INT((ROW()-3)/5)+2)</f>
        <v>0</v>
      </c>
      <c r="E412" s="156">
        <f>INDEX('②利用者名簿'!$E:$E,INT((ROW()-3)/5)+2)</f>
        <v>0</v>
      </c>
      <c r="F412" s="156" t="s">
        <v>145</v>
      </c>
      <c r="G412" s="160">
        <f>SUMIF('③入力シート'!$U$4:$U$500,A412,'③入力シート'!$J$4:$J$500)</f>
        <v>0</v>
      </c>
      <c r="H412" s="156">
        <f>COUNTIF('③入力シート'!$U$4:$U$500,'集計表（市役所使用）'!$A412)</f>
        <v>0</v>
      </c>
    </row>
    <row r="413" spans="1:8">
      <c r="A413" s="157" t="str">
        <f t="shared" si="6"/>
        <v>0①</v>
      </c>
      <c r="B413" s="158">
        <f>INDEX('②利用者名簿'!$A:$A,INT((ROW()-3)/5)+2)</f>
        <v>0</v>
      </c>
      <c r="C413" s="158">
        <f>INDEX('②利用者名簿'!$B:$B,INT((ROW()-3)/5)+2)</f>
        <v>0</v>
      </c>
      <c r="D413" s="158">
        <f>INDEX('②利用者名簿'!$C:$C,INT((ROW()-3)/5)+2)</f>
        <v>0</v>
      </c>
      <c r="E413" s="158">
        <f>INDEX('②利用者名簿'!$E:$E,INT((ROW()-3)/5)+2)</f>
        <v>0</v>
      </c>
      <c r="F413" s="158" t="s">
        <v>143</v>
      </c>
      <c r="G413" s="159">
        <f>SUMIF('③入力シート'!$U$4:$U$500,A413,'③入力シート'!$J$4:$J$500)</f>
        <v>0</v>
      </c>
      <c r="H413" s="158">
        <f>COUNTIF('③入力シート'!$U$4:$U$500,'集計表（市役所使用）'!$A413)</f>
        <v>0</v>
      </c>
    </row>
    <row r="414" spans="1:8">
      <c r="A414" s="157" t="str">
        <f t="shared" si="6"/>
        <v>0②</v>
      </c>
      <c r="B414" s="158">
        <f>INDEX('②利用者名簿'!$A:$A,INT((ROW()-3)/5)+2)</f>
        <v>0</v>
      </c>
      <c r="C414" s="158">
        <f>INDEX('②利用者名簿'!$B:$B,INT((ROW()-3)/5)+2)</f>
        <v>0</v>
      </c>
      <c r="D414" s="158">
        <f>INDEX('②利用者名簿'!$C:$C,INT((ROW()-3)/5)+2)</f>
        <v>0</v>
      </c>
      <c r="E414" s="158">
        <f>INDEX('②利用者名簿'!$E:$E,INT((ROW()-3)/5)+2)</f>
        <v>0</v>
      </c>
      <c r="F414" s="158" t="s">
        <v>11</v>
      </c>
      <c r="G414" s="159">
        <f>SUMIF('③入力シート'!$U$4:$U$500,A414,'③入力シート'!$J$4:$J$500)</f>
        <v>0</v>
      </c>
      <c r="H414" s="158">
        <f>COUNTIF('③入力シート'!$U$4:$U$500,'集計表（市役所使用）'!$A414)</f>
        <v>0</v>
      </c>
    </row>
    <row r="415" spans="1:8">
      <c r="A415" s="157" t="str">
        <f t="shared" si="6"/>
        <v>0③</v>
      </c>
      <c r="B415" s="158">
        <f>INDEX('②利用者名簿'!$A:$A,INT((ROW()-3)/5)+2)</f>
        <v>0</v>
      </c>
      <c r="C415" s="158">
        <f>INDEX('②利用者名簿'!$B:$B,INT((ROW()-3)/5)+2)</f>
        <v>0</v>
      </c>
      <c r="D415" s="158">
        <f>INDEX('②利用者名簿'!$C:$C,INT((ROW()-3)/5)+2)</f>
        <v>0</v>
      </c>
      <c r="E415" s="158">
        <f>INDEX('②利用者名簿'!$E:$E,INT((ROW()-3)/5)+2)</f>
        <v>0</v>
      </c>
      <c r="F415" s="158" t="s">
        <v>144</v>
      </c>
      <c r="G415" s="159">
        <f>SUMIF('③入力シート'!$U$4:$U$500,A415,'③入力シート'!$J$4:$J$500)</f>
        <v>0</v>
      </c>
      <c r="H415" s="158">
        <f>COUNTIF('③入力シート'!$U$4:$U$500,'集計表（市役所使用）'!$A415)</f>
        <v>0</v>
      </c>
    </row>
    <row r="416" spans="1:8">
      <c r="A416" s="157" t="str">
        <f t="shared" si="6"/>
        <v>0④</v>
      </c>
      <c r="B416" s="158">
        <f>INDEX('②利用者名簿'!$A:$A,INT((ROW()-3)/5)+2)</f>
        <v>0</v>
      </c>
      <c r="C416" s="158">
        <f>INDEX('②利用者名簿'!$B:$B,INT((ROW()-3)/5)+2)</f>
        <v>0</v>
      </c>
      <c r="D416" s="158">
        <f>INDEX('②利用者名簿'!$C:$C,INT((ROW()-3)/5)+2)</f>
        <v>0</v>
      </c>
      <c r="E416" s="158">
        <f>INDEX('②利用者名簿'!$E:$E,INT((ROW()-3)/5)+2)</f>
        <v>0</v>
      </c>
      <c r="F416" s="158" t="s">
        <v>34</v>
      </c>
      <c r="G416" s="159">
        <f>SUMIF('③入力シート'!$U$4:$U$500,A416,'③入力シート'!$J$4:$J$500)</f>
        <v>0</v>
      </c>
      <c r="H416" s="158">
        <f>COUNTIF('③入力シート'!$U$4:$U$500,'集計表（市役所使用）'!$A416)</f>
        <v>0</v>
      </c>
    </row>
    <row r="417" spans="1:8">
      <c r="A417" s="157" t="str">
        <f t="shared" si="6"/>
        <v>0⑤</v>
      </c>
      <c r="B417" s="158">
        <f>INDEX('②利用者名簿'!$A:$A,INT((ROW()-3)/5)+2)</f>
        <v>0</v>
      </c>
      <c r="C417" s="158">
        <f>INDEX('②利用者名簿'!$B:$B,INT((ROW()-3)/5)+2)</f>
        <v>0</v>
      </c>
      <c r="D417" s="158">
        <f>INDEX('②利用者名簿'!$C:$C,INT((ROW()-3)/5)+2)</f>
        <v>0</v>
      </c>
      <c r="E417" s="158">
        <f>INDEX('②利用者名簿'!$E:$E,INT((ROW()-3)/5)+2)</f>
        <v>0</v>
      </c>
      <c r="F417" s="158" t="s">
        <v>145</v>
      </c>
      <c r="G417" s="159">
        <f>SUMIF('③入力シート'!$U$4:$U$500,A417,'③入力シート'!$J$4:$J$500)</f>
        <v>0</v>
      </c>
      <c r="H417" s="158">
        <f>COUNTIF('③入力シート'!$U$4:$U$500,'集計表（市役所使用）'!$A417)</f>
        <v>0</v>
      </c>
    </row>
    <row r="418" spans="1:8">
      <c r="A418" s="157" t="str">
        <f t="shared" si="6"/>
        <v>0①</v>
      </c>
      <c r="B418" s="156">
        <f>INDEX('②利用者名簿'!$A:$A,INT((ROW()-3)/5)+2)</f>
        <v>0</v>
      </c>
      <c r="C418" s="156">
        <f>INDEX('②利用者名簿'!$B:$B,INT((ROW()-3)/5)+2)</f>
        <v>0</v>
      </c>
      <c r="D418" s="156">
        <f>INDEX('②利用者名簿'!$C:$C,INT((ROW()-3)/5)+2)</f>
        <v>0</v>
      </c>
      <c r="E418" s="156">
        <f>INDEX('②利用者名簿'!$E:$E,INT((ROW()-3)/5)+2)</f>
        <v>0</v>
      </c>
      <c r="F418" s="156" t="s">
        <v>143</v>
      </c>
      <c r="G418" s="160">
        <f>SUMIF('③入力シート'!$U$4:$U$500,A418,'③入力シート'!$J$4:$J$500)</f>
        <v>0</v>
      </c>
      <c r="H418" s="156">
        <f>COUNTIF('③入力シート'!$U$4:$U$500,'集計表（市役所使用）'!$A418)</f>
        <v>0</v>
      </c>
    </row>
    <row r="419" spans="1:8">
      <c r="A419" s="157" t="str">
        <f t="shared" si="6"/>
        <v>0②</v>
      </c>
      <c r="B419" s="156">
        <f>INDEX('②利用者名簿'!$A:$A,INT((ROW()-3)/5)+2)</f>
        <v>0</v>
      </c>
      <c r="C419" s="156">
        <f>INDEX('②利用者名簿'!$B:$B,INT((ROW()-3)/5)+2)</f>
        <v>0</v>
      </c>
      <c r="D419" s="156">
        <f>INDEX('②利用者名簿'!$C:$C,INT((ROW()-3)/5)+2)</f>
        <v>0</v>
      </c>
      <c r="E419" s="156">
        <f>INDEX('②利用者名簿'!$E:$E,INT((ROW()-3)/5)+2)</f>
        <v>0</v>
      </c>
      <c r="F419" s="156" t="s">
        <v>11</v>
      </c>
      <c r="G419" s="160">
        <f>SUMIF('③入力シート'!$U$4:$U$500,A419,'③入力シート'!$J$4:$J$500)</f>
        <v>0</v>
      </c>
      <c r="H419" s="156">
        <f>COUNTIF('③入力シート'!$U$4:$U$500,'集計表（市役所使用）'!$A419)</f>
        <v>0</v>
      </c>
    </row>
    <row r="420" spans="1:8">
      <c r="A420" s="157" t="str">
        <f t="shared" si="6"/>
        <v>0③</v>
      </c>
      <c r="B420" s="156">
        <f>INDEX('②利用者名簿'!$A:$A,INT((ROW()-3)/5)+2)</f>
        <v>0</v>
      </c>
      <c r="C420" s="156">
        <f>INDEX('②利用者名簿'!$B:$B,INT((ROW()-3)/5)+2)</f>
        <v>0</v>
      </c>
      <c r="D420" s="156">
        <f>INDEX('②利用者名簿'!$C:$C,INT((ROW()-3)/5)+2)</f>
        <v>0</v>
      </c>
      <c r="E420" s="156">
        <f>INDEX('②利用者名簿'!$E:$E,INT((ROW()-3)/5)+2)</f>
        <v>0</v>
      </c>
      <c r="F420" s="156" t="s">
        <v>144</v>
      </c>
      <c r="G420" s="160">
        <f>SUMIF('③入力シート'!$U$4:$U$500,A420,'③入力シート'!$J$4:$J$500)</f>
        <v>0</v>
      </c>
      <c r="H420" s="156">
        <f>COUNTIF('③入力シート'!$U$4:$U$500,'集計表（市役所使用）'!$A420)</f>
        <v>0</v>
      </c>
    </row>
    <row r="421" spans="1:8">
      <c r="A421" s="157" t="str">
        <f t="shared" si="6"/>
        <v>0④</v>
      </c>
      <c r="B421" s="156">
        <f>INDEX('②利用者名簿'!$A:$A,INT((ROW()-3)/5)+2)</f>
        <v>0</v>
      </c>
      <c r="C421" s="156">
        <f>INDEX('②利用者名簿'!$B:$B,INT((ROW()-3)/5)+2)</f>
        <v>0</v>
      </c>
      <c r="D421" s="156">
        <f>INDEX('②利用者名簿'!$C:$C,INT((ROW()-3)/5)+2)</f>
        <v>0</v>
      </c>
      <c r="E421" s="156">
        <f>INDEX('②利用者名簿'!$E:$E,INT((ROW()-3)/5)+2)</f>
        <v>0</v>
      </c>
      <c r="F421" s="156" t="s">
        <v>34</v>
      </c>
      <c r="G421" s="160">
        <f>SUMIF('③入力シート'!$U$4:$U$500,A421,'③入力シート'!$J$4:$J$500)</f>
        <v>0</v>
      </c>
      <c r="H421" s="156">
        <f>COUNTIF('③入力シート'!$U$4:$U$500,'集計表（市役所使用）'!$A421)</f>
        <v>0</v>
      </c>
    </row>
    <row r="422" spans="1:8">
      <c r="A422" s="157" t="str">
        <f t="shared" si="6"/>
        <v>0⑤</v>
      </c>
      <c r="B422" s="156">
        <f>INDEX('②利用者名簿'!$A:$A,INT((ROW()-3)/5)+2)</f>
        <v>0</v>
      </c>
      <c r="C422" s="156">
        <f>INDEX('②利用者名簿'!$B:$B,INT((ROW()-3)/5)+2)</f>
        <v>0</v>
      </c>
      <c r="D422" s="156">
        <f>INDEX('②利用者名簿'!$C:$C,INT((ROW()-3)/5)+2)</f>
        <v>0</v>
      </c>
      <c r="E422" s="156">
        <f>INDEX('②利用者名簿'!$E:$E,INT((ROW()-3)/5)+2)</f>
        <v>0</v>
      </c>
      <c r="F422" s="156" t="s">
        <v>145</v>
      </c>
      <c r="G422" s="160">
        <f>SUMIF('③入力シート'!$U$4:$U$500,A422,'③入力シート'!$J$4:$J$500)</f>
        <v>0</v>
      </c>
      <c r="H422" s="156">
        <f>COUNTIF('③入力シート'!$U$4:$U$500,'集計表（市役所使用）'!$A422)</f>
        <v>0</v>
      </c>
    </row>
    <row r="423" spans="1:8">
      <c r="A423" s="157" t="str">
        <f t="shared" si="6"/>
        <v>0①</v>
      </c>
      <c r="B423" s="158">
        <f>INDEX('②利用者名簿'!$A:$A,INT((ROW()-3)/5)+2)</f>
        <v>0</v>
      </c>
      <c r="C423" s="158">
        <f>INDEX('②利用者名簿'!$B:$B,INT((ROW()-3)/5)+2)</f>
        <v>0</v>
      </c>
      <c r="D423" s="158">
        <f>INDEX('②利用者名簿'!$C:$C,INT((ROW()-3)/5)+2)</f>
        <v>0</v>
      </c>
      <c r="E423" s="158">
        <f>INDEX('②利用者名簿'!$E:$E,INT((ROW()-3)/5)+2)</f>
        <v>0</v>
      </c>
      <c r="F423" s="158" t="s">
        <v>143</v>
      </c>
      <c r="G423" s="159">
        <f>SUMIF('③入力シート'!$U$4:$U$500,A423,'③入力シート'!$J$4:$J$500)</f>
        <v>0</v>
      </c>
      <c r="H423" s="158">
        <f>COUNTIF('③入力シート'!$U$4:$U$500,'集計表（市役所使用）'!$A423)</f>
        <v>0</v>
      </c>
    </row>
    <row r="424" spans="1:8">
      <c r="A424" s="157" t="str">
        <f t="shared" si="6"/>
        <v>0②</v>
      </c>
      <c r="B424" s="158">
        <f>INDEX('②利用者名簿'!$A:$A,INT((ROW()-3)/5)+2)</f>
        <v>0</v>
      </c>
      <c r="C424" s="158">
        <f>INDEX('②利用者名簿'!$B:$B,INT((ROW()-3)/5)+2)</f>
        <v>0</v>
      </c>
      <c r="D424" s="158">
        <f>INDEX('②利用者名簿'!$C:$C,INT((ROW()-3)/5)+2)</f>
        <v>0</v>
      </c>
      <c r="E424" s="158">
        <f>INDEX('②利用者名簿'!$E:$E,INT((ROW()-3)/5)+2)</f>
        <v>0</v>
      </c>
      <c r="F424" s="158" t="s">
        <v>11</v>
      </c>
      <c r="G424" s="159">
        <f>SUMIF('③入力シート'!$U$4:$U$500,A424,'③入力シート'!$J$4:$J$500)</f>
        <v>0</v>
      </c>
      <c r="H424" s="158">
        <f>COUNTIF('③入力シート'!$U$4:$U$500,'集計表（市役所使用）'!$A424)</f>
        <v>0</v>
      </c>
    </row>
    <row r="425" spans="1:8">
      <c r="A425" s="157" t="str">
        <f t="shared" si="6"/>
        <v>0③</v>
      </c>
      <c r="B425" s="158">
        <f>INDEX('②利用者名簿'!$A:$A,INT((ROW()-3)/5)+2)</f>
        <v>0</v>
      </c>
      <c r="C425" s="158">
        <f>INDEX('②利用者名簿'!$B:$B,INT((ROW()-3)/5)+2)</f>
        <v>0</v>
      </c>
      <c r="D425" s="158">
        <f>INDEX('②利用者名簿'!$C:$C,INT((ROW()-3)/5)+2)</f>
        <v>0</v>
      </c>
      <c r="E425" s="158">
        <f>INDEX('②利用者名簿'!$E:$E,INT((ROW()-3)/5)+2)</f>
        <v>0</v>
      </c>
      <c r="F425" s="158" t="s">
        <v>144</v>
      </c>
      <c r="G425" s="159">
        <f>SUMIF('③入力シート'!$U$4:$U$500,A425,'③入力シート'!$J$4:$J$500)</f>
        <v>0</v>
      </c>
      <c r="H425" s="158">
        <f>COUNTIF('③入力シート'!$U$4:$U$500,'集計表（市役所使用）'!$A425)</f>
        <v>0</v>
      </c>
    </row>
    <row r="426" spans="1:8">
      <c r="A426" s="157" t="str">
        <f t="shared" si="6"/>
        <v>0④</v>
      </c>
      <c r="B426" s="158">
        <f>INDEX('②利用者名簿'!$A:$A,INT((ROW()-3)/5)+2)</f>
        <v>0</v>
      </c>
      <c r="C426" s="158">
        <f>INDEX('②利用者名簿'!$B:$B,INT((ROW()-3)/5)+2)</f>
        <v>0</v>
      </c>
      <c r="D426" s="158">
        <f>INDEX('②利用者名簿'!$C:$C,INT((ROW()-3)/5)+2)</f>
        <v>0</v>
      </c>
      <c r="E426" s="158">
        <f>INDEX('②利用者名簿'!$E:$E,INT((ROW()-3)/5)+2)</f>
        <v>0</v>
      </c>
      <c r="F426" s="158" t="s">
        <v>34</v>
      </c>
      <c r="G426" s="159">
        <f>SUMIF('③入力シート'!$U$4:$U$500,A426,'③入力シート'!$J$4:$J$500)</f>
        <v>0</v>
      </c>
      <c r="H426" s="158">
        <f>COUNTIF('③入力シート'!$U$4:$U$500,'集計表（市役所使用）'!$A426)</f>
        <v>0</v>
      </c>
    </row>
    <row r="427" spans="1:8">
      <c r="A427" s="157" t="str">
        <f t="shared" si="6"/>
        <v>0⑤</v>
      </c>
      <c r="B427" s="158">
        <f>INDEX('②利用者名簿'!$A:$A,INT((ROW()-3)/5)+2)</f>
        <v>0</v>
      </c>
      <c r="C427" s="158">
        <f>INDEX('②利用者名簿'!$B:$B,INT((ROW()-3)/5)+2)</f>
        <v>0</v>
      </c>
      <c r="D427" s="158">
        <f>INDEX('②利用者名簿'!$C:$C,INT((ROW()-3)/5)+2)</f>
        <v>0</v>
      </c>
      <c r="E427" s="158">
        <f>INDEX('②利用者名簿'!$E:$E,INT((ROW()-3)/5)+2)</f>
        <v>0</v>
      </c>
      <c r="F427" s="158" t="s">
        <v>145</v>
      </c>
      <c r="G427" s="159">
        <f>SUMIF('③入力シート'!$U$4:$U$500,A427,'③入力シート'!$J$4:$J$500)</f>
        <v>0</v>
      </c>
      <c r="H427" s="158">
        <f>COUNTIF('③入力シート'!$U$4:$U$500,'集計表（市役所使用）'!$A427)</f>
        <v>0</v>
      </c>
    </row>
    <row r="428" spans="1:8">
      <c r="A428" s="157" t="str">
        <f t="shared" si="6"/>
        <v>0①</v>
      </c>
      <c r="B428" s="156">
        <f>INDEX('②利用者名簿'!$A:$A,INT((ROW()-3)/5)+2)</f>
        <v>0</v>
      </c>
      <c r="C428" s="156">
        <f>INDEX('②利用者名簿'!$B:$B,INT((ROW()-3)/5)+2)</f>
        <v>0</v>
      </c>
      <c r="D428" s="156">
        <f>INDEX('②利用者名簿'!$C:$C,INT((ROW()-3)/5)+2)</f>
        <v>0</v>
      </c>
      <c r="E428" s="156">
        <f>INDEX('②利用者名簿'!$E:$E,INT((ROW()-3)/5)+2)</f>
        <v>0</v>
      </c>
      <c r="F428" s="156" t="s">
        <v>143</v>
      </c>
      <c r="G428" s="160">
        <f>SUMIF('③入力シート'!$U$4:$U$500,A428,'③入力シート'!$J$4:$J$500)</f>
        <v>0</v>
      </c>
      <c r="H428" s="156">
        <f>COUNTIF('③入力シート'!$U$4:$U$500,'集計表（市役所使用）'!$A428)</f>
        <v>0</v>
      </c>
    </row>
    <row r="429" spans="1:8">
      <c r="A429" s="157" t="str">
        <f t="shared" si="6"/>
        <v>0②</v>
      </c>
      <c r="B429" s="156">
        <f>INDEX('②利用者名簿'!$A:$A,INT((ROW()-3)/5)+2)</f>
        <v>0</v>
      </c>
      <c r="C429" s="156">
        <f>INDEX('②利用者名簿'!$B:$B,INT((ROW()-3)/5)+2)</f>
        <v>0</v>
      </c>
      <c r="D429" s="156">
        <f>INDEX('②利用者名簿'!$C:$C,INT((ROW()-3)/5)+2)</f>
        <v>0</v>
      </c>
      <c r="E429" s="156">
        <f>INDEX('②利用者名簿'!$E:$E,INT((ROW()-3)/5)+2)</f>
        <v>0</v>
      </c>
      <c r="F429" s="156" t="s">
        <v>11</v>
      </c>
      <c r="G429" s="160">
        <f>SUMIF('③入力シート'!$U$4:$U$500,A429,'③入力シート'!$J$4:$J$500)</f>
        <v>0</v>
      </c>
      <c r="H429" s="156">
        <f>COUNTIF('③入力シート'!$U$4:$U$500,'集計表（市役所使用）'!$A429)</f>
        <v>0</v>
      </c>
    </row>
    <row r="430" spans="1:8">
      <c r="A430" s="157" t="str">
        <f t="shared" si="6"/>
        <v>0③</v>
      </c>
      <c r="B430" s="156">
        <f>INDEX('②利用者名簿'!$A:$A,INT((ROW()-3)/5)+2)</f>
        <v>0</v>
      </c>
      <c r="C430" s="156">
        <f>INDEX('②利用者名簿'!$B:$B,INT((ROW()-3)/5)+2)</f>
        <v>0</v>
      </c>
      <c r="D430" s="156">
        <f>INDEX('②利用者名簿'!$C:$C,INT((ROW()-3)/5)+2)</f>
        <v>0</v>
      </c>
      <c r="E430" s="156">
        <f>INDEX('②利用者名簿'!$E:$E,INT((ROW()-3)/5)+2)</f>
        <v>0</v>
      </c>
      <c r="F430" s="156" t="s">
        <v>144</v>
      </c>
      <c r="G430" s="160">
        <f>SUMIF('③入力シート'!$U$4:$U$500,A430,'③入力シート'!$J$4:$J$500)</f>
        <v>0</v>
      </c>
      <c r="H430" s="156">
        <f>COUNTIF('③入力シート'!$U$4:$U$500,'集計表（市役所使用）'!$A430)</f>
        <v>0</v>
      </c>
    </row>
    <row r="431" spans="1:8">
      <c r="A431" s="157" t="str">
        <f t="shared" si="6"/>
        <v>0④</v>
      </c>
      <c r="B431" s="156">
        <f>INDEX('②利用者名簿'!$A:$A,INT((ROW()-3)/5)+2)</f>
        <v>0</v>
      </c>
      <c r="C431" s="156">
        <f>INDEX('②利用者名簿'!$B:$B,INT((ROW()-3)/5)+2)</f>
        <v>0</v>
      </c>
      <c r="D431" s="156">
        <f>INDEX('②利用者名簿'!$C:$C,INT((ROW()-3)/5)+2)</f>
        <v>0</v>
      </c>
      <c r="E431" s="156">
        <f>INDEX('②利用者名簿'!$E:$E,INT((ROW()-3)/5)+2)</f>
        <v>0</v>
      </c>
      <c r="F431" s="156" t="s">
        <v>34</v>
      </c>
      <c r="G431" s="160">
        <f>SUMIF('③入力シート'!$U$4:$U$500,A431,'③入力シート'!$J$4:$J$500)</f>
        <v>0</v>
      </c>
      <c r="H431" s="156">
        <f>COUNTIF('③入力シート'!$U$4:$U$500,'集計表（市役所使用）'!$A431)</f>
        <v>0</v>
      </c>
    </row>
    <row r="432" spans="1:8">
      <c r="A432" s="157" t="str">
        <f t="shared" si="6"/>
        <v>0⑤</v>
      </c>
      <c r="B432" s="156">
        <f>INDEX('②利用者名簿'!$A:$A,INT((ROW()-3)/5)+2)</f>
        <v>0</v>
      </c>
      <c r="C432" s="156">
        <f>INDEX('②利用者名簿'!$B:$B,INT((ROW()-3)/5)+2)</f>
        <v>0</v>
      </c>
      <c r="D432" s="156">
        <f>INDEX('②利用者名簿'!$C:$C,INT((ROW()-3)/5)+2)</f>
        <v>0</v>
      </c>
      <c r="E432" s="156">
        <f>INDEX('②利用者名簿'!$E:$E,INT((ROW()-3)/5)+2)</f>
        <v>0</v>
      </c>
      <c r="F432" s="156" t="s">
        <v>145</v>
      </c>
      <c r="G432" s="160">
        <f>SUMIF('③入力シート'!$U$4:$U$500,A432,'③入力シート'!$J$4:$J$500)</f>
        <v>0</v>
      </c>
      <c r="H432" s="156">
        <f>COUNTIF('③入力シート'!$U$4:$U$500,'集計表（市役所使用）'!$A432)</f>
        <v>0</v>
      </c>
    </row>
    <row r="433" spans="1:8">
      <c r="A433" s="157" t="str">
        <f t="shared" si="6"/>
        <v>0①</v>
      </c>
      <c r="B433" s="158">
        <f>INDEX('②利用者名簿'!$A:$A,INT((ROW()-3)/5)+2)</f>
        <v>0</v>
      </c>
      <c r="C433" s="158">
        <f>INDEX('②利用者名簿'!$B:$B,INT((ROW()-3)/5)+2)</f>
        <v>0</v>
      </c>
      <c r="D433" s="158">
        <f>INDEX('②利用者名簿'!$C:$C,INT((ROW()-3)/5)+2)</f>
        <v>0</v>
      </c>
      <c r="E433" s="158">
        <f>INDEX('②利用者名簿'!$E:$E,INT((ROW()-3)/5)+2)</f>
        <v>0</v>
      </c>
      <c r="F433" s="158" t="s">
        <v>143</v>
      </c>
      <c r="G433" s="159">
        <f>SUMIF('③入力シート'!$U$4:$U$500,A433,'③入力シート'!$J$4:$J$500)</f>
        <v>0</v>
      </c>
      <c r="H433" s="158">
        <f>COUNTIF('③入力シート'!$U$4:$U$500,'集計表（市役所使用）'!$A433)</f>
        <v>0</v>
      </c>
    </row>
    <row r="434" spans="1:8">
      <c r="A434" s="157" t="str">
        <f t="shared" si="6"/>
        <v>0②</v>
      </c>
      <c r="B434" s="158">
        <f>INDEX('②利用者名簿'!$A:$A,INT((ROW()-3)/5)+2)</f>
        <v>0</v>
      </c>
      <c r="C434" s="158">
        <f>INDEX('②利用者名簿'!$B:$B,INT((ROW()-3)/5)+2)</f>
        <v>0</v>
      </c>
      <c r="D434" s="158">
        <f>INDEX('②利用者名簿'!$C:$C,INT((ROW()-3)/5)+2)</f>
        <v>0</v>
      </c>
      <c r="E434" s="158">
        <f>INDEX('②利用者名簿'!$E:$E,INT((ROW()-3)/5)+2)</f>
        <v>0</v>
      </c>
      <c r="F434" s="158" t="s">
        <v>11</v>
      </c>
      <c r="G434" s="159">
        <f>SUMIF('③入力シート'!$U$4:$U$500,A434,'③入力シート'!$J$4:$J$500)</f>
        <v>0</v>
      </c>
      <c r="H434" s="158">
        <f>COUNTIF('③入力シート'!$U$4:$U$500,'集計表（市役所使用）'!$A434)</f>
        <v>0</v>
      </c>
    </row>
    <row r="435" spans="1:8">
      <c r="A435" s="157" t="str">
        <f t="shared" si="6"/>
        <v>0③</v>
      </c>
      <c r="B435" s="158">
        <f>INDEX('②利用者名簿'!$A:$A,INT((ROW()-3)/5)+2)</f>
        <v>0</v>
      </c>
      <c r="C435" s="158">
        <f>INDEX('②利用者名簿'!$B:$B,INT((ROW()-3)/5)+2)</f>
        <v>0</v>
      </c>
      <c r="D435" s="158">
        <f>INDEX('②利用者名簿'!$C:$C,INT((ROW()-3)/5)+2)</f>
        <v>0</v>
      </c>
      <c r="E435" s="158">
        <f>INDEX('②利用者名簿'!$E:$E,INT((ROW()-3)/5)+2)</f>
        <v>0</v>
      </c>
      <c r="F435" s="158" t="s">
        <v>144</v>
      </c>
      <c r="G435" s="159">
        <f>SUMIF('③入力シート'!$U$4:$U$500,A435,'③入力シート'!$J$4:$J$500)</f>
        <v>0</v>
      </c>
      <c r="H435" s="158">
        <f>COUNTIF('③入力シート'!$U$4:$U$500,'集計表（市役所使用）'!$A435)</f>
        <v>0</v>
      </c>
    </row>
    <row r="436" spans="1:8">
      <c r="A436" s="157" t="str">
        <f t="shared" si="6"/>
        <v>0④</v>
      </c>
      <c r="B436" s="158">
        <f>INDEX('②利用者名簿'!$A:$A,INT((ROW()-3)/5)+2)</f>
        <v>0</v>
      </c>
      <c r="C436" s="158">
        <f>INDEX('②利用者名簿'!$B:$B,INT((ROW()-3)/5)+2)</f>
        <v>0</v>
      </c>
      <c r="D436" s="158">
        <f>INDEX('②利用者名簿'!$C:$C,INT((ROW()-3)/5)+2)</f>
        <v>0</v>
      </c>
      <c r="E436" s="158">
        <f>INDEX('②利用者名簿'!$E:$E,INT((ROW()-3)/5)+2)</f>
        <v>0</v>
      </c>
      <c r="F436" s="158" t="s">
        <v>34</v>
      </c>
      <c r="G436" s="159">
        <f>SUMIF('③入力シート'!$U$4:$U$500,A436,'③入力シート'!$J$4:$J$500)</f>
        <v>0</v>
      </c>
      <c r="H436" s="158">
        <f>COUNTIF('③入力シート'!$U$4:$U$500,'集計表（市役所使用）'!$A436)</f>
        <v>0</v>
      </c>
    </row>
    <row r="437" spans="1:8">
      <c r="A437" s="157" t="str">
        <f t="shared" si="6"/>
        <v>0⑤</v>
      </c>
      <c r="B437" s="158">
        <f>INDEX('②利用者名簿'!$A:$A,INT((ROW()-3)/5)+2)</f>
        <v>0</v>
      </c>
      <c r="C437" s="158">
        <f>INDEX('②利用者名簿'!$B:$B,INT((ROW()-3)/5)+2)</f>
        <v>0</v>
      </c>
      <c r="D437" s="158">
        <f>INDEX('②利用者名簿'!$C:$C,INT((ROW()-3)/5)+2)</f>
        <v>0</v>
      </c>
      <c r="E437" s="158">
        <f>INDEX('②利用者名簿'!$E:$E,INT((ROW()-3)/5)+2)</f>
        <v>0</v>
      </c>
      <c r="F437" s="158" t="s">
        <v>145</v>
      </c>
      <c r="G437" s="159">
        <f>SUMIF('③入力シート'!$U$4:$U$500,A437,'③入力シート'!$J$4:$J$500)</f>
        <v>0</v>
      </c>
      <c r="H437" s="158">
        <f>COUNTIF('③入力シート'!$U$4:$U$500,'集計表（市役所使用）'!$A437)</f>
        <v>0</v>
      </c>
    </row>
    <row r="438" spans="1:8">
      <c r="A438" s="157" t="str">
        <f t="shared" si="6"/>
        <v>0①</v>
      </c>
      <c r="B438" s="156">
        <f>INDEX('②利用者名簿'!$A:$A,INT((ROW()-3)/5)+2)</f>
        <v>0</v>
      </c>
      <c r="C438" s="156">
        <f>INDEX('②利用者名簿'!$B:$B,INT((ROW()-3)/5)+2)</f>
        <v>0</v>
      </c>
      <c r="D438" s="156">
        <f>INDEX('②利用者名簿'!$C:$C,INT((ROW()-3)/5)+2)</f>
        <v>0</v>
      </c>
      <c r="E438" s="156">
        <f>INDEX('②利用者名簿'!$E:$E,INT((ROW()-3)/5)+2)</f>
        <v>0</v>
      </c>
      <c r="F438" s="156" t="s">
        <v>143</v>
      </c>
      <c r="G438" s="160">
        <f>SUMIF('③入力シート'!$U$4:$U$500,A438,'③入力シート'!$J$4:$J$500)</f>
        <v>0</v>
      </c>
      <c r="H438" s="156">
        <f>COUNTIF('③入力シート'!$U$4:$U$500,'集計表（市役所使用）'!$A438)</f>
        <v>0</v>
      </c>
    </row>
    <row r="439" spans="1:8">
      <c r="A439" s="157" t="str">
        <f t="shared" si="6"/>
        <v>0②</v>
      </c>
      <c r="B439" s="156">
        <f>INDEX('②利用者名簿'!$A:$A,INT((ROW()-3)/5)+2)</f>
        <v>0</v>
      </c>
      <c r="C439" s="156">
        <f>INDEX('②利用者名簿'!$B:$B,INT((ROW()-3)/5)+2)</f>
        <v>0</v>
      </c>
      <c r="D439" s="156">
        <f>INDEX('②利用者名簿'!$C:$C,INT((ROW()-3)/5)+2)</f>
        <v>0</v>
      </c>
      <c r="E439" s="156">
        <f>INDEX('②利用者名簿'!$E:$E,INT((ROW()-3)/5)+2)</f>
        <v>0</v>
      </c>
      <c r="F439" s="156" t="s">
        <v>11</v>
      </c>
      <c r="G439" s="160">
        <f>SUMIF('③入力シート'!$U$4:$U$500,A439,'③入力シート'!$J$4:$J$500)</f>
        <v>0</v>
      </c>
      <c r="H439" s="156">
        <f>COUNTIF('③入力シート'!$U$4:$U$500,'集計表（市役所使用）'!$A439)</f>
        <v>0</v>
      </c>
    </row>
    <row r="440" spans="1:8">
      <c r="A440" s="157" t="str">
        <f t="shared" si="6"/>
        <v>0③</v>
      </c>
      <c r="B440" s="156">
        <f>INDEX('②利用者名簿'!$A:$A,INT((ROW()-3)/5)+2)</f>
        <v>0</v>
      </c>
      <c r="C440" s="156">
        <f>INDEX('②利用者名簿'!$B:$B,INT((ROW()-3)/5)+2)</f>
        <v>0</v>
      </c>
      <c r="D440" s="156">
        <f>INDEX('②利用者名簿'!$C:$C,INT((ROW()-3)/5)+2)</f>
        <v>0</v>
      </c>
      <c r="E440" s="156">
        <f>INDEX('②利用者名簿'!$E:$E,INT((ROW()-3)/5)+2)</f>
        <v>0</v>
      </c>
      <c r="F440" s="156" t="s">
        <v>144</v>
      </c>
      <c r="G440" s="160">
        <f>SUMIF('③入力シート'!$U$4:$U$500,A440,'③入力シート'!$J$4:$J$500)</f>
        <v>0</v>
      </c>
      <c r="H440" s="156">
        <f>COUNTIF('③入力シート'!$U$4:$U$500,'集計表（市役所使用）'!$A440)</f>
        <v>0</v>
      </c>
    </row>
    <row r="441" spans="1:8">
      <c r="A441" s="157" t="str">
        <f t="shared" si="6"/>
        <v>0④</v>
      </c>
      <c r="B441" s="156">
        <f>INDEX('②利用者名簿'!$A:$A,INT((ROW()-3)/5)+2)</f>
        <v>0</v>
      </c>
      <c r="C441" s="156">
        <f>INDEX('②利用者名簿'!$B:$B,INT((ROW()-3)/5)+2)</f>
        <v>0</v>
      </c>
      <c r="D441" s="156">
        <f>INDEX('②利用者名簿'!$C:$C,INT((ROW()-3)/5)+2)</f>
        <v>0</v>
      </c>
      <c r="E441" s="156">
        <f>INDEX('②利用者名簿'!$E:$E,INT((ROW()-3)/5)+2)</f>
        <v>0</v>
      </c>
      <c r="F441" s="156" t="s">
        <v>34</v>
      </c>
      <c r="G441" s="160">
        <f>SUMIF('③入力シート'!$U$4:$U$500,A441,'③入力シート'!$J$4:$J$500)</f>
        <v>0</v>
      </c>
      <c r="H441" s="156">
        <f>COUNTIF('③入力シート'!$U$4:$U$500,'集計表（市役所使用）'!$A441)</f>
        <v>0</v>
      </c>
    </row>
    <row r="442" spans="1:8">
      <c r="A442" s="157" t="str">
        <f t="shared" si="6"/>
        <v>0⑤</v>
      </c>
      <c r="B442" s="156">
        <f>INDEX('②利用者名簿'!$A:$A,INT((ROW()-3)/5)+2)</f>
        <v>0</v>
      </c>
      <c r="C442" s="156">
        <f>INDEX('②利用者名簿'!$B:$B,INT((ROW()-3)/5)+2)</f>
        <v>0</v>
      </c>
      <c r="D442" s="156">
        <f>INDEX('②利用者名簿'!$C:$C,INT((ROW()-3)/5)+2)</f>
        <v>0</v>
      </c>
      <c r="E442" s="156">
        <f>INDEX('②利用者名簿'!$E:$E,INT((ROW()-3)/5)+2)</f>
        <v>0</v>
      </c>
      <c r="F442" s="156" t="s">
        <v>145</v>
      </c>
      <c r="G442" s="160">
        <f>SUMIF('③入力シート'!$U$4:$U$500,A442,'③入力シート'!$J$4:$J$500)</f>
        <v>0</v>
      </c>
      <c r="H442" s="156">
        <f>COUNTIF('③入力シート'!$U$4:$U$500,'集計表（市役所使用）'!$A442)</f>
        <v>0</v>
      </c>
    </row>
    <row r="443" spans="1:8">
      <c r="A443" s="157" t="str">
        <f t="shared" si="6"/>
        <v>0①</v>
      </c>
      <c r="B443" s="158">
        <f>INDEX('②利用者名簿'!$A:$A,INT((ROW()-3)/5)+2)</f>
        <v>0</v>
      </c>
      <c r="C443" s="158">
        <f>INDEX('②利用者名簿'!$B:$B,INT((ROW()-3)/5)+2)</f>
        <v>0</v>
      </c>
      <c r="D443" s="158">
        <f>INDEX('②利用者名簿'!$C:$C,INT((ROW()-3)/5)+2)</f>
        <v>0</v>
      </c>
      <c r="E443" s="158">
        <f>INDEX('②利用者名簿'!$E:$E,INT((ROW()-3)/5)+2)</f>
        <v>0</v>
      </c>
      <c r="F443" s="158" t="s">
        <v>143</v>
      </c>
      <c r="G443" s="159">
        <f>SUMIF('③入力シート'!$U$4:$U$500,A443,'③入力シート'!$J$4:$J$500)</f>
        <v>0</v>
      </c>
      <c r="H443" s="158">
        <f>COUNTIF('③入力シート'!$U$4:$U$500,'集計表（市役所使用）'!$A443)</f>
        <v>0</v>
      </c>
    </row>
    <row r="444" spans="1:8">
      <c r="A444" s="157" t="str">
        <f t="shared" si="6"/>
        <v>0②</v>
      </c>
      <c r="B444" s="158">
        <f>INDEX('②利用者名簿'!$A:$A,INT((ROW()-3)/5)+2)</f>
        <v>0</v>
      </c>
      <c r="C444" s="158">
        <f>INDEX('②利用者名簿'!$B:$B,INT((ROW()-3)/5)+2)</f>
        <v>0</v>
      </c>
      <c r="D444" s="158">
        <f>INDEX('②利用者名簿'!$C:$C,INT((ROW()-3)/5)+2)</f>
        <v>0</v>
      </c>
      <c r="E444" s="158">
        <f>INDEX('②利用者名簿'!$E:$E,INT((ROW()-3)/5)+2)</f>
        <v>0</v>
      </c>
      <c r="F444" s="158" t="s">
        <v>11</v>
      </c>
      <c r="G444" s="159">
        <f>SUMIF('③入力シート'!$U$4:$U$500,A444,'③入力シート'!$J$4:$J$500)</f>
        <v>0</v>
      </c>
      <c r="H444" s="158">
        <f>COUNTIF('③入力シート'!$U$4:$U$500,'集計表（市役所使用）'!$A444)</f>
        <v>0</v>
      </c>
    </row>
    <row r="445" spans="1:8">
      <c r="A445" s="157" t="str">
        <f t="shared" si="6"/>
        <v>0③</v>
      </c>
      <c r="B445" s="158">
        <f>INDEX('②利用者名簿'!$A:$A,INT((ROW()-3)/5)+2)</f>
        <v>0</v>
      </c>
      <c r="C445" s="158">
        <f>INDEX('②利用者名簿'!$B:$B,INT((ROW()-3)/5)+2)</f>
        <v>0</v>
      </c>
      <c r="D445" s="158">
        <f>INDEX('②利用者名簿'!$C:$C,INT((ROW()-3)/5)+2)</f>
        <v>0</v>
      </c>
      <c r="E445" s="158">
        <f>INDEX('②利用者名簿'!$E:$E,INT((ROW()-3)/5)+2)</f>
        <v>0</v>
      </c>
      <c r="F445" s="158" t="s">
        <v>144</v>
      </c>
      <c r="G445" s="159">
        <f>SUMIF('③入力シート'!$U$4:$U$500,A445,'③入力シート'!$J$4:$J$500)</f>
        <v>0</v>
      </c>
      <c r="H445" s="158">
        <f>COUNTIF('③入力シート'!$U$4:$U$500,'集計表（市役所使用）'!$A445)</f>
        <v>0</v>
      </c>
    </row>
    <row r="446" spans="1:8">
      <c r="A446" s="157" t="str">
        <f t="shared" si="6"/>
        <v>0④</v>
      </c>
      <c r="B446" s="158">
        <f>INDEX('②利用者名簿'!$A:$A,INT((ROW()-3)/5)+2)</f>
        <v>0</v>
      </c>
      <c r="C446" s="158">
        <f>INDEX('②利用者名簿'!$B:$B,INT((ROW()-3)/5)+2)</f>
        <v>0</v>
      </c>
      <c r="D446" s="158">
        <f>INDEX('②利用者名簿'!$C:$C,INT((ROW()-3)/5)+2)</f>
        <v>0</v>
      </c>
      <c r="E446" s="158">
        <f>INDEX('②利用者名簿'!$E:$E,INT((ROW()-3)/5)+2)</f>
        <v>0</v>
      </c>
      <c r="F446" s="158" t="s">
        <v>34</v>
      </c>
      <c r="G446" s="159">
        <f>SUMIF('③入力シート'!$U$4:$U$500,A446,'③入力シート'!$J$4:$J$500)</f>
        <v>0</v>
      </c>
      <c r="H446" s="158">
        <f>COUNTIF('③入力シート'!$U$4:$U$500,'集計表（市役所使用）'!$A446)</f>
        <v>0</v>
      </c>
    </row>
    <row r="447" spans="1:8">
      <c r="A447" s="157" t="str">
        <f t="shared" si="6"/>
        <v>0⑤</v>
      </c>
      <c r="B447" s="158">
        <f>INDEX('②利用者名簿'!$A:$A,INT((ROW()-3)/5)+2)</f>
        <v>0</v>
      </c>
      <c r="C447" s="158">
        <f>INDEX('②利用者名簿'!$B:$B,INT((ROW()-3)/5)+2)</f>
        <v>0</v>
      </c>
      <c r="D447" s="158">
        <f>INDEX('②利用者名簿'!$C:$C,INT((ROW()-3)/5)+2)</f>
        <v>0</v>
      </c>
      <c r="E447" s="158">
        <f>INDEX('②利用者名簿'!$E:$E,INT((ROW()-3)/5)+2)</f>
        <v>0</v>
      </c>
      <c r="F447" s="158" t="s">
        <v>145</v>
      </c>
      <c r="G447" s="159">
        <f>SUMIF('③入力シート'!$U$4:$U$500,A447,'③入力シート'!$J$4:$J$500)</f>
        <v>0</v>
      </c>
      <c r="H447" s="158">
        <f>COUNTIF('③入力シート'!$U$4:$U$500,'集計表（市役所使用）'!$A447)</f>
        <v>0</v>
      </c>
    </row>
    <row r="448" spans="1:8">
      <c r="A448" s="157" t="str">
        <f t="shared" si="6"/>
        <v>0①</v>
      </c>
      <c r="B448" s="156">
        <f>INDEX('②利用者名簿'!$A:$A,INT((ROW()-3)/5)+2)</f>
        <v>0</v>
      </c>
      <c r="C448" s="156">
        <f>INDEX('②利用者名簿'!$B:$B,INT((ROW()-3)/5)+2)</f>
        <v>0</v>
      </c>
      <c r="D448" s="156">
        <f>INDEX('②利用者名簿'!$C:$C,INT((ROW()-3)/5)+2)</f>
        <v>0</v>
      </c>
      <c r="E448" s="156">
        <f>INDEX('②利用者名簿'!$E:$E,INT((ROW()-3)/5)+2)</f>
        <v>0</v>
      </c>
      <c r="F448" s="156" t="s">
        <v>143</v>
      </c>
      <c r="G448" s="160">
        <f>SUMIF('③入力シート'!$U$4:$U$500,A448,'③入力シート'!$J$4:$J$500)</f>
        <v>0</v>
      </c>
      <c r="H448" s="156">
        <f>COUNTIF('③入力シート'!$U$4:$U$500,'集計表（市役所使用）'!$A448)</f>
        <v>0</v>
      </c>
    </row>
    <row r="449" spans="1:8">
      <c r="A449" s="157" t="str">
        <f t="shared" si="6"/>
        <v>0②</v>
      </c>
      <c r="B449" s="156">
        <f>INDEX('②利用者名簿'!$A:$A,INT((ROW()-3)/5)+2)</f>
        <v>0</v>
      </c>
      <c r="C449" s="156">
        <f>INDEX('②利用者名簿'!$B:$B,INT((ROW()-3)/5)+2)</f>
        <v>0</v>
      </c>
      <c r="D449" s="156">
        <f>INDEX('②利用者名簿'!$C:$C,INT((ROW()-3)/5)+2)</f>
        <v>0</v>
      </c>
      <c r="E449" s="156">
        <f>INDEX('②利用者名簿'!$E:$E,INT((ROW()-3)/5)+2)</f>
        <v>0</v>
      </c>
      <c r="F449" s="156" t="s">
        <v>11</v>
      </c>
      <c r="G449" s="160">
        <f>SUMIF('③入力シート'!$U$4:$U$500,A449,'③入力シート'!$J$4:$J$500)</f>
        <v>0</v>
      </c>
      <c r="H449" s="156">
        <f>COUNTIF('③入力シート'!$U$4:$U$500,'集計表（市役所使用）'!$A449)</f>
        <v>0</v>
      </c>
    </row>
    <row r="450" spans="1:8">
      <c r="A450" s="157" t="str">
        <f t="shared" si="6"/>
        <v>0③</v>
      </c>
      <c r="B450" s="156">
        <f>INDEX('②利用者名簿'!$A:$A,INT((ROW()-3)/5)+2)</f>
        <v>0</v>
      </c>
      <c r="C450" s="156">
        <f>INDEX('②利用者名簿'!$B:$B,INT((ROW()-3)/5)+2)</f>
        <v>0</v>
      </c>
      <c r="D450" s="156">
        <f>INDEX('②利用者名簿'!$C:$C,INT((ROW()-3)/5)+2)</f>
        <v>0</v>
      </c>
      <c r="E450" s="156">
        <f>INDEX('②利用者名簿'!$E:$E,INT((ROW()-3)/5)+2)</f>
        <v>0</v>
      </c>
      <c r="F450" s="156" t="s">
        <v>144</v>
      </c>
      <c r="G450" s="160">
        <f>SUMIF('③入力シート'!$U$4:$U$500,A450,'③入力シート'!$J$4:$J$500)</f>
        <v>0</v>
      </c>
      <c r="H450" s="156">
        <f>COUNTIF('③入力シート'!$U$4:$U$500,'集計表（市役所使用）'!$A450)</f>
        <v>0</v>
      </c>
    </row>
    <row r="451" spans="1:8">
      <c r="A451" s="157" t="str">
        <f t="shared" ref="A451:A514" si="7">CONCATENATE(B451,F451)</f>
        <v>0④</v>
      </c>
      <c r="B451" s="156">
        <f>INDEX('②利用者名簿'!$A:$A,INT((ROW()-3)/5)+2)</f>
        <v>0</v>
      </c>
      <c r="C451" s="156">
        <f>INDEX('②利用者名簿'!$B:$B,INT((ROW()-3)/5)+2)</f>
        <v>0</v>
      </c>
      <c r="D451" s="156">
        <f>INDEX('②利用者名簿'!$C:$C,INT((ROW()-3)/5)+2)</f>
        <v>0</v>
      </c>
      <c r="E451" s="156">
        <f>INDEX('②利用者名簿'!$E:$E,INT((ROW()-3)/5)+2)</f>
        <v>0</v>
      </c>
      <c r="F451" s="156" t="s">
        <v>34</v>
      </c>
      <c r="G451" s="160">
        <f>SUMIF('③入力シート'!$U$4:$U$500,A451,'③入力シート'!$J$4:$J$500)</f>
        <v>0</v>
      </c>
      <c r="H451" s="156">
        <f>COUNTIF('③入力シート'!$U$4:$U$500,'集計表（市役所使用）'!$A451)</f>
        <v>0</v>
      </c>
    </row>
    <row r="452" spans="1:8">
      <c r="A452" s="157" t="str">
        <f t="shared" si="7"/>
        <v>0⑤</v>
      </c>
      <c r="B452" s="156">
        <f>INDEX('②利用者名簿'!$A:$A,INT((ROW()-3)/5)+2)</f>
        <v>0</v>
      </c>
      <c r="C452" s="156">
        <f>INDEX('②利用者名簿'!$B:$B,INT((ROW()-3)/5)+2)</f>
        <v>0</v>
      </c>
      <c r="D452" s="156">
        <f>INDEX('②利用者名簿'!$C:$C,INT((ROW()-3)/5)+2)</f>
        <v>0</v>
      </c>
      <c r="E452" s="156">
        <f>INDEX('②利用者名簿'!$E:$E,INT((ROW()-3)/5)+2)</f>
        <v>0</v>
      </c>
      <c r="F452" s="156" t="s">
        <v>145</v>
      </c>
      <c r="G452" s="160">
        <f>SUMIF('③入力シート'!$U$4:$U$500,A452,'③入力シート'!$J$4:$J$500)</f>
        <v>0</v>
      </c>
      <c r="H452" s="156">
        <f>COUNTIF('③入力シート'!$U$4:$U$500,'集計表（市役所使用）'!$A452)</f>
        <v>0</v>
      </c>
    </row>
    <row r="453" spans="1:8">
      <c r="A453" s="157" t="str">
        <f t="shared" si="7"/>
        <v>0①</v>
      </c>
      <c r="B453" s="158">
        <f>INDEX('②利用者名簿'!$A:$A,INT((ROW()-3)/5)+2)</f>
        <v>0</v>
      </c>
      <c r="C453" s="158">
        <f>INDEX('②利用者名簿'!$B:$B,INT((ROW()-3)/5)+2)</f>
        <v>0</v>
      </c>
      <c r="D453" s="158">
        <f>INDEX('②利用者名簿'!$C:$C,INT((ROW()-3)/5)+2)</f>
        <v>0</v>
      </c>
      <c r="E453" s="158">
        <f>INDEX('②利用者名簿'!$E:$E,INT((ROW()-3)/5)+2)</f>
        <v>0</v>
      </c>
      <c r="F453" s="158" t="s">
        <v>143</v>
      </c>
      <c r="G453" s="159">
        <f>SUMIF('③入力シート'!$U$4:$U$500,A453,'③入力シート'!$J$4:$J$500)</f>
        <v>0</v>
      </c>
      <c r="H453" s="158">
        <f>COUNTIF('③入力シート'!$U$4:$U$500,'集計表（市役所使用）'!$A453)</f>
        <v>0</v>
      </c>
    </row>
    <row r="454" spans="1:8">
      <c r="A454" s="157" t="str">
        <f t="shared" si="7"/>
        <v>0②</v>
      </c>
      <c r="B454" s="158">
        <f>INDEX('②利用者名簿'!$A:$A,INT((ROW()-3)/5)+2)</f>
        <v>0</v>
      </c>
      <c r="C454" s="158">
        <f>INDEX('②利用者名簿'!$B:$B,INT((ROW()-3)/5)+2)</f>
        <v>0</v>
      </c>
      <c r="D454" s="158">
        <f>INDEX('②利用者名簿'!$C:$C,INT((ROW()-3)/5)+2)</f>
        <v>0</v>
      </c>
      <c r="E454" s="158">
        <f>INDEX('②利用者名簿'!$E:$E,INT((ROW()-3)/5)+2)</f>
        <v>0</v>
      </c>
      <c r="F454" s="158" t="s">
        <v>11</v>
      </c>
      <c r="G454" s="159">
        <f>SUMIF('③入力シート'!$U$4:$U$500,A454,'③入力シート'!$J$4:$J$500)</f>
        <v>0</v>
      </c>
      <c r="H454" s="158">
        <f>COUNTIF('③入力シート'!$U$4:$U$500,'集計表（市役所使用）'!$A454)</f>
        <v>0</v>
      </c>
    </row>
    <row r="455" spans="1:8">
      <c r="A455" s="157" t="str">
        <f t="shared" si="7"/>
        <v>0③</v>
      </c>
      <c r="B455" s="158">
        <f>INDEX('②利用者名簿'!$A:$A,INT((ROW()-3)/5)+2)</f>
        <v>0</v>
      </c>
      <c r="C455" s="158">
        <f>INDEX('②利用者名簿'!$B:$B,INT((ROW()-3)/5)+2)</f>
        <v>0</v>
      </c>
      <c r="D455" s="158">
        <f>INDEX('②利用者名簿'!$C:$C,INT((ROW()-3)/5)+2)</f>
        <v>0</v>
      </c>
      <c r="E455" s="158">
        <f>INDEX('②利用者名簿'!$E:$E,INT((ROW()-3)/5)+2)</f>
        <v>0</v>
      </c>
      <c r="F455" s="158" t="s">
        <v>144</v>
      </c>
      <c r="G455" s="159">
        <f>SUMIF('③入力シート'!$U$4:$U$500,A455,'③入力シート'!$J$4:$J$500)</f>
        <v>0</v>
      </c>
      <c r="H455" s="158">
        <f>COUNTIF('③入力シート'!$U$4:$U$500,'集計表（市役所使用）'!$A455)</f>
        <v>0</v>
      </c>
    </row>
    <row r="456" spans="1:8">
      <c r="A456" s="157" t="str">
        <f t="shared" si="7"/>
        <v>0④</v>
      </c>
      <c r="B456" s="158">
        <f>INDEX('②利用者名簿'!$A:$A,INT((ROW()-3)/5)+2)</f>
        <v>0</v>
      </c>
      <c r="C456" s="158">
        <f>INDEX('②利用者名簿'!$B:$B,INT((ROW()-3)/5)+2)</f>
        <v>0</v>
      </c>
      <c r="D456" s="158">
        <f>INDEX('②利用者名簿'!$C:$C,INT((ROW()-3)/5)+2)</f>
        <v>0</v>
      </c>
      <c r="E456" s="158">
        <f>INDEX('②利用者名簿'!$E:$E,INT((ROW()-3)/5)+2)</f>
        <v>0</v>
      </c>
      <c r="F456" s="158" t="s">
        <v>34</v>
      </c>
      <c r="G456" s="159">
        <f>SUMIF('③入力シート'!$U$4:$U$500,A456,'③入力シート'!$J$4:$J$500)</f>
        <v>0</v>
      </c>
      <c r="H456" s="158">
        <f>COUNTIF('③入力シート'!$U$4:$U$500,'集計表（市役所使用）'!$A456)</f>
        <v>0</v>
      </c>
    </row>
    <row r="457" spans="1:8">
      <c r="A457" s="157" t="str">
        <f t="shared" si="7"/>
        <v>0⑤</v>
      </c>
      <c r="B457" s="158">
        <f>INDEX('②利用者名簿'!$A:$A,INT((ROW()-3)/5)+2)</f>
        <v>0</v>
      </c>
      <c r="C457" s="158">
        <f>INDEX('②利用者名簿'!$B:$B,INT((ROW()-3)/5)+2)</f>
        <v>0</v>
      </c>
      <c r="D457" s="158">
        <f>INDEX('②利用者名簿'!$C:$C,INT((ROW()-3)/5)+2)</f>
        <v>0</v>
      </c>
      <c r="E457" s="158">
        <f>INDEX('②利用者名簿'!$E:$E,INT((ROW()-3)/5)+2)</f>
        <v>0</v>
      </c>
      <c r="F457" s="158" t="s">
        <v>145</v>
      </c>
      <c r="G457" s="159">
        <f>SUMIF('③入力シート'!$U$4:$U$500,A457,'③入力シート'!$J$4:$J$500)</f>
        <v>0</v>
      </c>
      <c r="H457" s="158">
        <f>COUNTIF('③入力シート'!$U$4:$U$500,'集計表（市役所使用）'!$A457)</f>
        <v>0</v>
      </c>
    </row>
    <row r="458" spans="1:8">
      <c r="A458" s="157" t="str">
        <f t="shared" si="7"/>
        <v>0①</v>
      </c>
      <c r="B458" s="156">
        <f>INDEX('②利用者名簿'!$A:$A,INT((ROW()-3)/5)+2)</f>
        <v>0</v>
      </c>
      <c r="C458" s="156">
        <f>INDEX('②利用者名簿'!$B:$B,INT((ROW()-3)/5)+2)</f>
        <v>0</v>
      </c>
      <c r="D458" s="156">
        <f>INDEX('②利用者名簿'!$C:$C,INT((ROW()-3)/5)+2)</f>
        <v>0</v>
      </c>
      <c r="E458" s="156">
        <f>INDEX('②利用者名簿'!$E:$E,INT((ROW()-3)/5)+2)</f>
        <v>0</v>
      </c>
      <c r="F458" s="156" t="s">
        <v>143</v>
      </c>
      <c r="G458" s="160">
        <f>SUMIF('③入力シート'!$U$4:$U$500,A458,'③入力シート'!$J$4:$J$500)</f>
        <v>0</v>
      </c>
      <c r="H458" s="156">
        <f>COUNTIF('③入力シート'!$U$4:$U$500,'集計表（市役所使用）'!$A458)</f>
        <v>0</v>
      </c>
    </row>
    <row r="459" spans="1:8">
      <c r="A459" s="157" t="str">
        <f t="shared" si="7"/>
        <v>0②</v>
      </c>
      <c r="B459" s="156">
        <f>INDEX('②利用者名簿'!$A:$A,INT((ROW()-3)/5)+2)</f>
        <v>0</v>
      </c>
      <c r="C459" s="156">
        <f>INDEX('②利用者名簿'!$B:$B,INT((ROW()-3)/5)+2)</f>
        <v>0</v>
      </c>
      <c r="D459" s="156">
        <f>INDEX('②利用者名簿'!$C:$C,INT((ROW()-3)/5)+2)</f>
        <v>0</v>
      </c>
      <c r="E459" s="156">
        <f>INDEX('②利用者名簿'!$E:$E,INT((ROW()-3)/5)+2)</f>
        <v>0</v>
      </c>
      <c r="F459" s="156" t="s">
        <v>11</v>
      </c>
      <c r="G459" s="160">
        <f>SUMIF('③入力シート'!$U$4:$U$500,A459,'③入力シート'!$J$4:$J$500)</f>
        <v>0</v>
      </c>
      <c r="H459" s="156">
        <f>COUNTIF('③入力シート'!$U$4:$U$500,'集計表（市役所使用）'!$A459)</f>
        <v>0</v>
      </c>
    </row>
    <row r="460" spans="1:8">
      <c r="A460" s="157" t="str">
        <f t="shared" si="7"/>
        <v>0③</v>
      </c>
      <c r="B460" s="156">
        <f>INDEX('②利用者名簿'!$A:$A,INT((ROW()-3)/5)+2)</f>
        <v>0</v>
      </c>
      <c r="C460" s="156">
        <f>INDEX('②利用者名簿'!$B:$B,INT((ROW()-3)/5)+2)</f>
        <v>0</v>
      </c>
      <c r="D460" s="156">
        <f>INDEX('②利用者名簿'!$C:$C,INT((ROW()-3)/5)+2)</f>
        <v>0</v>
      </c>
      <c r="E460" s="156">
        <f>INDEX('②利用者名簿'!$E:$E,INT((ROW()-3)/5)+2)</f>
        <v>0</v>
      </c>
      <c r="F460" s="156" t="s">
        <v>144</v>
      </c>
      <c r="G460" s="160">
        <f>SUMIF('③入力シート'!$U$4:$U$500,A460,'③入力シート'!$J$4:$J$500)</f>
        <v>0</v>
      </c>
      <c r="H460" s="156">
        <f>COUNTIF('③入力シート'!$U$4:$U$500,'集計表（市役所使用）'!$A460)</f>
        <v>0</v>
      </c>
    </row>
    <row r="461" spans="1:8">
      <c r="A461" s="157" t="str">
        <f t="shared" si="7"/>
        <v>0④</v>
      </c>
      <c r="B461" s="156">
        <f>INDEX('②利用者名簿'!$A:$A,INT((ROW()-3)/5)+2)</f>
        <v>0</v>
      </c>
      <c r="C461" s="156">
        <f>INDEX('②利用者名簿'!$B:$B,INT((ROW()-3)/5)+2)</f>
        <v>0</v>
      </c>
      <c r="D461" s="156">
        <f>INDEX('②利用者名簿'!$C:$C,INT((ROW()-3)/5)+2)</f>
        <v>0</v>
      </c>
      <c r="E461" s="156">
        <f>INDEX('②利用者名簿'!$E:$E,INT((ROW()-3)/5)+2)</f>
        <v>0</v>
      </c>
      <c r="F461" s="156" t="s">
        <v>34</v>
      </c>
      <c r="G461" s="160">
        <f>SUMIF('③入力シート'!$U$4:$U$500,A461,'③入力シート'!$J$4:$J$500)</f>
        <v>0</v>
      </c>
      <c r="H461" s="156">
        <f>COUNTIF('③入力シート'!$U$4:$U$500,'集計表（市役所使用）'!$A461)</f>
        <v>0</v>
      </c>
    </row>
    <row r="462" spans="1:8">
      <c r="A462" s="157" t="str">
        <f t="shared" si="7"/>
        <v>0⑤</v>
      </c>
      <c r="B462" s="156">
        <f>INDEX('②利用者名簿'!$A:$A,INT((ROW()-3)/5)+2)</f>
        <v>0</v>
      </c>
      <c r="C462" s="156">
        <f>INDEX('②利用者名簿'!$B:$B,INT((ROW()-3)/5)+2)</f>
        <v>0</v>
      </c>
      <c r="D462" s="156">
        <f>INDEX('②利用者名簿'!$C:$C,INT((ROW()-3)/5)+2)</f>
        <v>0</v>
      </c>
      <c r="E462" s="156">
        <f>INDEX('②利用者名簿'!$E:$E,INT((ROW()-3)/5)+2)</f>
        <v>0</v>
      </c>
      <c r="F462" s="156" t="s">
        <v>145</v>
      </c>
      <c r="G462" s="160">
        <f>SUMIF('③入力シート'!$U$4:$U$500,A462,'③入力シート'!$J$4:$J$500)</f>
        <v>0</v>
      </c>
      <c r="H462" s="156">
        <f>COUNTIF('③入力シート'!$U$4:$U$500,'集計表（市役所使用）'!$A462)</f>
        <v>0</v>
      </c>
    </row>
    <row r="463" spans="1:8">
      <c r="A463" s="157" t="str">
        <f t="shared" si="7"/>
        <v>0①</v>
      </c>
      <c r="B463" s="158">
        <f>INDEX('②利用者名簿'!$A:$A,INT((ROW()-3)/5)+2)</f>
        <v>0</v>
      </c>
      <c r="C463" s="158">
        <f>INDEX('②利用者名簿'!$B:$B,INT((ROW()-3)/5)+2)</f>
        <v>0</v>
      </c>
      <c r="D463" s="158">
        <f>INDEX('②利用者名簿'!$C:$C,INT((ROW()-3)/5)+2)</f>
        <v>0</v>
      </c>
      <c r="E463" s="158">
        <f>INDEX('②利用者名簿'!$E:$E,INT((ROW()-3)/5)+2)</f>
        <v>0</v>
      </c>
      <c r="F463" s="158" t="s">
        <v>143</v>
      </c>
      <c r="G463" s="159">
        <f>SUMIF('③入力シート'!$U$4:$U$500,A463,'③入力シート'!$J$4:$J$500)</f>
        <v>0</v>
      </c>
      <c r="H463" s="158">
        <f>COUNTIF('③入力シート'!$U$4:$U$500,'集計表（市役所使用）'!$A463)</f>
        <v>0</v>
      </c>
    </row>
    <row r="464" spans="1:8">
      <c r="A464" s="157" t="str">
        <f t="shared" si="7"/>
        <v>0②</v>
      </c>
      <c r="B464" s="158">
        <f>INDEX('②利用者名簿'!$A:$A,INT((ROW()-3)/5)+2)</f>
        <v>0</v>
      </c>
      <c r="C464" s="158">
        <f>INDEX('②利用者名簿'!$B:$B,INT((ROW()-3)/5)+2)</f>
        <v>0</v>
      </c>
      <c r="D464" s="158">
        <f>INDEX('②利用者名簿'!$C:$C,INT((ROW()-3)/5)+2)</f>
        <v>0</v>
      </c>
      <c r="E464" s="158">
        <f>INDEX('②利用者名簿'!$E:$E,INT((ROW()-3)/5)+2)</f>
        <v>0</v>
      </c>
      <c r="F464" s="158" t="s">
        <v>11</v>
      </c>
      <c r="G464" s="159">
        <f>SUMIF('③入力シート'!$U$4:$U$500,A464,'③入力シート'!$J$4:$J$500)</f>
        <v>0</v>
      </c>
      <c r="H464" s="158">
        <f>COUNTIF('③入力シート'!$U$4:$U$500,'集計表（市役所使用）'!$A464)</f>
        <v>0</v>
      </c>
    </row>
    <row r="465" spans="1:8">
      <c r="A465" s="157" t="str">
        <f t="shared" si="7"/>
        <v>0③</v>
      </c>
      <c r="B465" s="158">
        <f>INDEX('②利用者名簿'!$A:$A,INT((ROW()-3)/5)+2)</f>
        <v>0</v>
      </c>
      <c r="C465" s="158">
        <f>INDEX('②利用者名簿'!$B:$B,INT((ROW()-3)/5)+2)</f>
        <v>0</v>
      </c>
      <c r="D465" s="158">
        <f>INDEX('②利用者名簿'!$C:$C,INT((ROW()-3)/5)+2)</f>
        <v>0</v>
      </c>
      <c r="E465" s="158">
        <f>INDEX('②利用者名簿'!$E:$E,INT((ROW()-3)/5)+2)</f>
        <v>0</v>
      </c>
      <c r="F465" s="158" t="s">
        <v>144</v>
      </c>
      <c r="G465" s="159">
        <f>SUMIF('③入力シート'!$U$4:$U$500,A465,'③入力シート'!$J$4:$J$500)</f>
        <v>0</v>
      </c>
      <c r="H465" s="158">
        <f>COUNTIF('③入力シート'!$U$4:$U$500,'集計表（市役所使用）'!$A465)</f>
        <v>0</v>
      </c>
    </row>
    <row r="466" spans="1:8">
      <c r="A466" s="157" t="str">
        <f t="shared" si="7"/>
        <v>0④</v>
      </c>
      <c r="B466" s="158">
        <f>INDEX('②利用者名簿'!$A:$A,INT((ROW()-3)/5)+2)</f>
        <v>0</v>
      </c>
      <c r="C466" s="158">
        <f>INDEX('②利用者名簿'!$B:$B,INT((ROW()-3)/5)+2)</f>
        <v>0</v>
      </c>
      <c r="D466" s="158">
        <f>INDEX('②利用者名簿'!$C:$C,INT((ROW()-3)/5)+2)</f>
        <v>0</v>
      </c>
      <c r="E466" s="158">
        <f>INDEX('②利用者名簿'!$E:$E,INT((ROW()-3)/5)+2)</f>
        <v>0</v>
      </c>
      <c r="F466" s="158" t="s">
        <v>34</v>
      </c>
      <c r="G466" s="159">
        <f>SUMIF('③入力シート'!$U$4:$U$500,A466,'③入力シート'!$J$4:$J$500)</f>
        <v>0</v>
      </c>
      <c r="H466" s="158">
        <f>COUNTIF('③入力シート'!$U$4:$U$500,'集計表（市役所使用）'!$A466)</f>
        <v>0</v>
      </c>
    </row>
    <row r="467" spans="1:8">
      <c r="A467" s="157" t="str">
        <f t="shared" si="7"/>
        <v>0⑤</v>
      </c>
      <c r="B467" s="158">
        <f>INDEX('②利用者名簿'!$A:$A,INT((ROW()-3)/5)+2)</f>
        <v>0</v>
      </c>
      <c r="C467" s="158">
        <f>INDEX('②利用者名簿'!$B:$B,INT((ROW()-3)/5)+2)</f>
        <v>0</v>
      </c>
      <c r="D467" s="158">
        <f>INDEX('②利用者名簿'!$C:$C,INT((ROW()-3)/5)+2)</f>
        <v>0</v>
      </c>
      <c r="E467" s="158">
        <f>INDEX('②利用者名簿'!$E:$E,INT((ROW()-3)/5)+2)</f>
        <v>0</v>
      </c>
      <c r="F467" s="158" t="s">
        <v>145</v>
      </c>
      <c r="G467" s="159">
        <f>SUMIF('③入力シート'!$U$4:$U$500,A467,'③入力シート'!$J$4:$J$500)</f>
        <v>0</v>
      </c>
      <c r="H467" s="158">
        <f>COUNTIF('③入力シート'!$U$4:$U$500,'集計表（市役所使用）'!$A467)</f>
        <v>0</v>
      </c>
    </row>
    <row r="468" spans="1:8">
      <c r="A468" s="157" t="str">
        <f t="shared" si="7"/>
        <v>0①</v>
      </c>
      <c r="B468" s="156">
        <f>INDEX('②利用者名簿'!$A:$A,INT((ROW()-3)/5)+2)</f>
        <v>0</v>
      </c>
      <c r="C468" s="156">
        <f>INDEX('②利用者名簿'!$B:$B,INT((ROW()-3)/5)+2)</f>
        <v>0</v>
      </c>
      <c r="D468" s="156">
        <f>INDEX('②利用者名簿'!$C:$C,INT((ROW()-3)/5)+2)</f>
        <v>0</v>
      </c>
      <c r="E468" s="156">
        <f>INDEX('②利用者名簿'!$E:$E,INT((ROW()-3)/5)+2)</f>
        <v>0</v>
      </c>
      <c r="F468" s="156" t="s">
        <v>143</v>
      </c>
      <c r="G468" s="160">
        <f>SUMIF('③入力シート'!$U$4:$U$500,A468,'③入力シート'!$J$4:$J$500)</f>
        <v>0</v>
      </c>
      <c r="H468" s="156">
        <f>COUNTIF('③入力シート'!$U$4:$U$500,'集計表（市役所使用）'!$A468)</f>
        <v>0</v>
      </c>
    </row>
    <row r="469" spans="1:8">
      <c r="A469" s="157" t="str">
        <f t="shared" si="7"/>
        <v>0②</v>
      </c>
      <c r="B469" s="156">
        <f>INDEX('②利用者名簿'!$A:$A,INT((ROW()-3)/5)+2)</f>
        <v>0</v>
      </c>
      <c r="C469" s="156">
        <f>INDEX('②利用者名簿'!$B:$B,INT((ROW()-3)/5)+2)</f>
        <v>0</v>
      </c>
      <c r="D469" s="156">
        <f>INDEX('②利用者名簿'!$C:$C,INT((ROW()-3)/5)+2)</f>
        <v>0</v>
      </c>
      <c r="E469" s="156">
        <f>INDEX('②利用者名簿'!$E:$E,INT((ROW()-3)/5)+2)</f>
        <v>0</v>
      </c>
      <c r="F469" s="156" t="s">
        <v>11</v>
      </c>
      <c r="G469" s="160">
        <f>SUMIF('③入力シート'!$U$4:$U$500,A469,'③入力シート'!$J$4:$J$500)</f>
        <v>0</v>
      </c>
      <c r="H469" s="156">
        <f>COUNTIF('③入力シート'!$U$4:$U$500,'集計表（市役所使用）'!$A469)</f>
        <v>0</v>
      </c>
    </row>
    <row r="470" spans="1:8">
      <c r="A470" s="157" t="str">
        <f t="shared" si="7"/>
        <v>0③</v>
      </c>
      <c r="B470" s="156">
        <f>INDEX('②利用者名簿'!$A:$A,INT((ROW()-3)/5)+2)</f>
        <v>0</v>
      </c>
      <c r="C470" s="156">
        <f>INDEX('②利用者名簿'!$B:$B,INT((ROW()-3)/5)+2)</f>
        <v>0</v>
      </c>
      <c r="D470" s="156">
        <f>INDEX('②利用者名簿'!$C:$C,INT((ROW()-3)/5)+2)</f>
        <v>0</v>
      </c>
      <c r="E470" s="156">
        <f>INDEX('②利用者名簿'!$E:$E,INT((ROW()-3)/5)+2)</f>
        <v>0</v>
      </c>
      <c r="F470" s="156" t="s">
        <v>144</v>
      </c>
      <c r="G470" s="160">
        <f>SUMIF('③入力シート'!$U$4:$U$500,A470,'③入力シート'!$J$4:$J$500)</f>
        <v>0</v>
      </c>
      <c r="H470" s="156">
        <f>COUNTIF('③入力シート'!$U$4:$U$500,'集計表（市役所使用）'!$A470)</f>
        <v>0</v>
      </c>
    </row>
    <row r="471" spans="1:8">
      <c r="A471" s="157" t="str">
        <f t="shared" si="7"/>
        <v>0④</v>
      </c>
      <c r="B471" s="156">
        <f>INDEX('②利用者名簿'!$A:$A,INT((ROW()-3)/5)+2)</f>
        <v>0</v>
      </c>
      <c r="C471" s="156">
        <f>INDEX('②利用者名簿'!$B:$B,INT((ROW()-3)/5)+2)</f>
        <v>0</v>
      </c>
      <c r="D471" s="156">
        <f>INDEX('②利用者名簿'!$C:$C,INT((ROW()-3)/5)+2)</f>
        <v>0</v>
      </c>
      <c r="E471" s="156">
        <f>INDEX('②利用者名簿'!$E:$E,INT((ROW()-3)/5)+2)</f>
        <v>0</v>
      </c>
      <c r="F471" s="156" t="s">
        <v>34</v>
      </c>
      <c r="G471" s="160">
        <f>SUMIF('③入力シート'!$U$4:$U$500,A471,'③入力シート'!$J$4:$J$500)</f>
        <v>0</v>
      </c>
      <c r="H471" s="156">
        <f>COUNTIF('③入力シート'!$U$4:$U$500,'集計表（市役所使用）'!$A471)</f>
        <v>0</v>
      </c>
    </row>
    <row r="472" spans="1:8">
      <c r="A472" s="157" t="str">
        <f t="shared" si="7"/>
        <v>0⑤</v>
      </c>
      <c r="B472" s="156">
        <f>INDEX('②利用者名簿'!$A:$A,INT((ROW()-3)/5)+2)</f>
        <v>0</v>
      </c>
      <c r="C472" s="156">
        <f>INDEX('②利用者名簿'!$B:$B,INT((ROW()-3)/5)+2)</f>
        <v>0</v>
      </c>
      <c r="D472" s="156">
        <f>INDEX('②利用者名簿'!$C:$C,INT((ROW()-3)/5)+2)</f>
        <v>0</v>
      </c>
      <c r="E472" s="156">
        <f>INDEX('②利用者名簿'!$E:$E,INT((ROW()-3)/5)+2)</f>
        <v>0</v>
      </c>
      <c r="F472" s="156" t="s">
        <v>145</v>
      </c>
      <c r="G472" s="160">
        <f>SUMIF('③入力シート'!$U$4:$U$500,A472,'③入力シート'!$J$4:$J$500)</f>
        <v>0</v>
      </c>
      <c r="H472" s="156">
        <f>COUNTIF('③入力シート'!$U$4:$U$500,'集計表（市役所使用）'!$A472)</f>
        <v>0</v>
      </c>
    </row>
    <row r="473" spans="1:8">
      <c r="A473" s="157" t="str">
        <f t="shared" si="7"/>
        <v>0①</v>
      </c>
      <c r="B473" s="158">
        <f>INDEX('②利用者名簿'!$A:$A,INT((ROW()-3)/5)+2)</f>
        <v>0</v>
      </c>
      <c r="C473" s="158">
        <f>INDEX('②利用者名簿'!$B:$B,INT((ROW()-3)/5)+2)</f>
        <v>0</v>
      </c>
      <c r="D473" s="158">
        <f>INDEX('②利用者名簿'!$C:$C,INT((ROW()-3)/5)+2)</f>
        <v>0</v>
      </c>
      <c r="E473" s="158">
        <f>INDEX('②利用者名簿'!$E:$E,INT((ROW()-3)/5)+2)</f>
        <v>0</v>
      </c>
      <c r="F473" s="158" t="s">
        <v>143</v>
      </c>
      <c r="G473" s="159">
        <f>SUMIF('③入力シート'!$U$4:$U$500,A473,'③入力シート'!$J$4:$J$500)</f>
        <v>0</v>
      </c>
      <c r="H473" s="158">
        <f>COUNTIF('③入力シート'!$U$4:$U$500,'集計表（市役所使用）'!$A473)</f>
        <v>0</v>
      </c>
    </row>
    <row r="474" spans="1:8">
      <c r="A474" s="157" t="str">
        <f t="shared" si="7"/>
        <v>0②</v>
      </c>
      <c r="B474" s="158">
        <f>INDEX('②利用者名簿'!$A:$A,INT((ROW()-3)/5)+2)</f>
        <v>0</v>
      </c>
      <c r="C474" s="158">
        <f>INDEX('②利用者名簿'!$B:$B,INT((ROW()-3)/5)+2)</f>
        <v>0</v>
      </c>
      <c r="D474" s="158">
        <f>INDEX('②利用者名簿'!$C:$C,INT((ROW()-3)/5)+2)</f>
        <v>0</v>
      </c>
      <c r="E474" s="158">
        <f>INDEX('②利用者名簿'!$E:$E,INT((ROW()-3)/5)+2)</f>
        <v>0</v>
      </c>
      <c r="F474" s="158" t="s">
        <v>11</v>
      </c>
      <c r="G474" s="159">
        <f>SUMIF('③入力シート'!$U$4:$U$500,A474,'③入力シート'!$J$4:$J$500)</f>
        <v>0</v>
      </c>
      <c r="H474" s="158">
        <f>COUNTIF('③入力シート'!$U$4:$U$500,'集計表（市役所使用）'!$A474)</f>
        <v>0</v>
      </c>
    </row>
    <row r="475" spans="1:8">
      <c r="A475" s="157" t="str">
        <f t="shared" si="7"/>
        <v>0③</v>
      </c>
      <c r="B475" s="158">
        <f>INDEX('②利用者名簿'!$A:$A,INT((ROW()-3)/5)+2)</f>
        <v>0</v>
      </c>
      <c r="C475" s="158">
        <f>INDEX('②利用者名簿'!$B:$B,INT((ROW()-3)/5)+2)</f>
        <v>0</v>
      </c>
      <c r="D475" s="158">
        <f>INDEX('②利用者名簿'!$C:$C,INT((ROW()-3)/5)+2)</f>
        <v>0</v>
      </c>
      <c r="E475" s="158">
        <f>INDEX('②利用者名簿'!$E:$E,INT((ROW()-3)/5)+2)</f>
        <v>0</v>
      </c>
      <c r="F475" s="158" t="s">
        <v>144</v>
      </c>
      <c r="G475" s="159">
        <f>SUMIF('③入力シート'!$U$4:$U$500,A475,'③入力シート'!$J$4:$J$500)</f>
        <v>0</v>
      </c>
      <c r="H475" s="158">
        <f>COUNTIF('③入力シート'!$U$4:$U$500,'集計表（市役所使用）'!$A475)</f>
        <v>0</v>
      </c>
    </row>
    <row r="476" spans="1:8">
      <c r="A476" s="157" t="str">
        <f t="shared" si="7"/>
        <v>0④</v>
      </c>
      <c r="B476" s="158">
        <f>INDEX('②利用者名簿'!$A:$A,INT((ROW()-3)/5)+2)</f>
        <v>0</v>
      </c>
      <c r="C476" s="158">
        <f>INDEX('②利用者名簿'!$B:$B,INT((ROW()-3)/5)+2)</f>
        <v>0</v>
      </c>
      <c r="D476" s="158">
        <f>INDEX('②利用者名簿'!$C:$C,INT((ROW()-3)/5)+2)</f>
        <v>0</v>
      </c>
      <c r="E476" s="158">
        <f>INDEX('②利用者名簿'!$E:$E,INT((ROW()-3)/5)+2)</f>
        <v>0</v>
      </c>
      <c r="F476" s="158" t="s">
        <v>34</v>
      </c>
      <c r="G476" s="159">
        <f>SUMIF('③入力シート'!$U$4:$U$500,A476,'③入力シート'!$J$4:$J$500)</f>
        <v>0</v>
      </c>
      <c r="H476" s="158">
        <f>COUNTIF('③入力シート'!$U$4:$U$500,'集計表（市役所使用）'!$A476)</f>
        <v>0</v>
      </c>
    </row>
    <row r="477" spans="1:8">
      <c r="A477" s="157" t="str">
        <f t="shared" si="7"/>
        <v>0⑤</v>
      </c>
      <c r="B477" s="158">
        <f>INDEX('②利用者名簿'!$A:$A,INT((ROW()-3)/5)+2)</f>
        <v>0</v>
      </c>
      <c r="C477" s="158">
        <f>INDEX('②利用者名簿'!$B:$B,INT((ROW()-3)/5)+2)</f>
        <v>0</v>
      </c>
      <c r="D477" s="158">
        <f>INDEX('②利用者名簿'!$C:$C,INT((ROW()-3)/5)+2)</f>
        <v>0</v>
      </c>
      <c r="E477" s="158">
        <f>INDEX('②利用者名簿'!$E:$E,INT((ROW()-3)/5)+2)</f>
        <v>0</v>
      </c>
      <c r="F477" s="158" t="s">
        <v>145</v>
      </c>
      <c r="G477" s="159">
        <f>SUMIF('③入力シート'!$U$4:$U$500,A477,'③入力シート'!$J$4:$J$500)</f>
        <v>0</v>
      </c>
      <c r="H477" s="158">
        <f>COUNTIF('③入力シート'!$U$4:$U$500,'集計表（市役所使用）'!$A477)</f>
        <v>0</v>
      </c>
    </row>
    <row r="478" spans="1:8">
      <c r="A478" s="157" t="str">
        <f t="shared" si="7"/>
        <v>0①</v>
      </c>
      <c r="B478" s="156">
        <f>INDEX('②利用者名簿'!$A:$A,INT((ROW()-3)/5)+2)</f>
        <v>0</v>
      </c>
      <c r="C478" s="156">
        <f>INDEX('②利用者名簿'!$B:$B,INT((ROW()-3)/5)+2)</f>
        <v>0</v>
      </c>
      <c r="D478" s="156">
        <f>INDEX('②利用者名簿'!$C:$C,INT((ROW()-3)/5)+2)</f>
        <v>0</v>
      </c>
      <c r="E478" s="156">
        <f>INDEX('②利用者名簿'!$E:$E,INT((ROW()-3)/5)+2)</f>
        <v>0</v>
      </c>
      <c r="F478" s="156" t="s">
        <v>143</v>
      </c>
      <c r="G478" s="160">
        <f>SUMIF('③入力シート'!$U$4:$U$500,A478,'③入力シート'!$J$4:$J$500)</f>
        <v>0</v>
      </c>
      <c r="H478" s="156">
        <f>COUNTIF('③入力シート'!$U$4:$U$500,'集計表（市役所使用）'!$A478)</f>
        <v>0</v>
      </c>
    </row>
    <row r="479" spans="1:8">
      <c r="A479" s="157" t="str">
        <f t="shared" si="7"/>
        <v>0②</v>
      </c>
      <c r="B479" s="156">
        <f>INDEX('②利用者名簿'!$A:$A,INT((ROW()-3)/5)+2)</f>
        <v>0</v>
      </c>
      <c r="C479" s="156">
        <f>INDEX('②利用者名簿'!$B:$B,INT((ROW()-3)/5)+2)</f>
        <v>0</v>
      </c>
      <c r="D479" s="156">
        <f>INDEX('②利用者名簿'!$C:$C,INT((ROW()-3)/5)+2)</f>
        <v>0</v>
      </c>
      <c r="E479" s="156">
        <f>INDEX('②利用者名簿'!$E:$E,INT((ROW()-3)/5)+2)</f>
        <v>0</v>
      </c>
      <c r="F479" s="156" t="s">
        <v>11</v>
      </c>
      <c r="G479" s="160">
        <f>SUMIF('③入力シート'!$U$4:$U$500,A479,'③入力シート'!$J$4:$J$500)</f>
        <v>0</v>
      </c>
      <c r="H479" s="156">
        <f>COUNTIF('③入力シート'!$U$4:$U$500,'集計表（市役所使用）'!$A479)</f>
        <v>0</v>
      </c>
    </row>
    <row r="480" spans="1:8">
      <c r="A480" s="157" t="str">
        <f t="shared" si="7"/>
        <v>0③</v>
      </c>
      <c r="B480" s="156">
        <f>INDEX('②利用者名簿'!$A:$A,INT((ROW()-3)/5)+2)</f>
        <v>0</v>
      </c>
      <c r="C480" s="156">
        <f>INDEX('②利用者名簿'!$B:$B,INT((ROW()-3)/5)+2)</f>
        <v>0</v>
      </c>
      <c r="D480" s="156">
        <f>INDEX('②利用者名簿'!$C:$C,INT((ROW()-3)/5)+2)</f>
        <v>0</v>
      </c>
      <c r="E480" s="156">
        <f>INDEX('②利用者名簿'!$E:$E,INT((ROW()-3)/5)+2)</f>
        <v>0</v>
      </c>
      <c r="F480" s="156" t="s">
        <v>144</v>
      </c>
      <c r="G480" s="160">
        <f>SUMIF('③入力シート'!$U$4:$U$500,A480,'③入力シート'!$J$4:$J$500)</f>
        <v>0</v>
      </c>
      <c r="H480" s="156">
        <f>COUNTIF('③入力シート'!$U$4:$U$500,'集計表（市役所使用）'!$A480)</f>
        <v>0</v>
      </c>
    </row>
    <row r="481" spans="1:8">
      <c r="A481" s="157" t="str">
        <f t="shared" si="7"/>
        <v>0④</v>
      </c>
      <c r="B481" s="156">
        <f>INDEX('②利用者名簿'!$A:$A,INT((ROW()-3)/5)+2)</f>
        <v>0</v>
      </c>
      <c r="C481" s="156">
        <f>INDEX('②利用者名簿'!$B:$B,INT((ROW()-3)/5)+2)</f>
        <v>0</v>
      </c>
      <c r="D481" s="156">
        <f>INDEX('②利用者名簿'!$C:$C,INT((ROW()-3)/5)+2)</f>
        <v>0</v>
      </c>
      <c r="E481" s="156">
        <f>INDEX('②利用者名簿'!$E:$E,INT((ROW()-3)/5)+2)</f>
        <v>0</v>
      </c>
      <c r="F481" s="156" t="s">
        <v>34</v>
      </c>
      <c r="G481" s="160">
        <f>SUMIF('③入力シート'!$U$4:$U$500,A481,'③入力シート'!$J$4:$J$500)</f>
        <v>0</v>
      </c>
      <c r="H481" s="156">
        <f>COUNTIF('③入力シート'!$U$4:$U$500,'集計表（市役所使用）'!$A481)</f>
        <v>0</v>
      </c>
    </row>
    <row r="482" spans="1:8">
      <c r="A482" s="157" t="str">
        <f t="shared" si="7"/>
        <v>0⑤</v>
      </c>
      <c r="B482" s="156">
        <f>INDEX('②利用者名簿'!$A:$A,INT((ROW()-3)/5)+2)</f>
        <v>0</v>
      </c>
      <c r="C482" s="156">
        <f>INDEX('②利用者名簿'!$B:$B,INT((ROW()-3)/5)+2)</f>
        <v>0</v>
      </c>
      <c r="D482" s="156">
        <f>INDEX('②利用者名簿'!$C:$C,INT((ROW()-3)/5)+2)</f>
        <v>0</v>
      </c>
      <c r="E482" s="156">
        <f>INDEX('②利用者名簿'!$E:$E,INT((ROW()-3)/5)+2)</f>
        <v>0</v>
      </c>
      <c r="F482" s="156" t="s">
        <v>145</v>
      </c>
      <c r="G482" s="160">
        <f>SUMIF('③入力シート'!$U$4:$U$500,A482,'③入力シート'!$J$4:$J$500)</f>
        <v>0</v>
      </c>
      <c r="H482" s="156">
        <f>COUNTIF('③入力シート'!$U$4:$U$500,'集計表（市役所使用）'!$A482)</f>
        <v>0</v>
      </c>
    </row>
    <row r="483" spans="1:8">
      <c r="A483" s="157" t="str">
        <f t="shared" si="7"/>
        <v>0①</v>
      </c>
      <c r="B483" s="158">
        <f>INDEX('②利用者名簿'!$A:$A,INT((ROW()-3)/5)+2)</f>
        <v>0</v>
      </c>
      <c r="C483" s="158">
        <f>INDEX('②利用者名簿'!$B:$B,INT((ROW()-3)/5)+2)</f>
        <v>0</v>
      </c>
      <c r="D483" s="158">
        <f>INDEX('②利用者名簿'!$C:$C,INT((ROW()-3)/5)+2)</f>
        <v>0</v>
      </c>
      <c r="E483" s="158">
        <f>INDEX('②利用者名簿'!$E:$E,INT((ROW()-3)/5)+2)</f>
        <v>0</v>
      </c>
      <c r="F483" s="158" t="s">
        <v>143</v>
      </c>
      <c r="G483" s="159">
        <f>SUMIF('③入力シート'!$U$4:$U$500,A483,'③入力シート'!$J$4:$J$500)</f>
        <v>0</v>
      </c>
      <c r="H483" s="158">
        <f>COUNTIF('③入力シート'!$U$4:$U$500,'集計表（市役所使用）'!$A483)</f>
        <v>0</v>
      </c>
    </row>
    <row r="484" spans="1:8">
      <c r="A484" s="157" t="str">
        <f t="shared" si="7"/>
        <v>0②</v>
      </c>
      <c r="B484" s="158">
        <f>INDEX('②利用者名簿'!$A:$A,INT((ROW()-3)/5)+2)</f>
        <v>0</v>
      </c>
      <c r="C484" s="158">
        <f>INDEX('②利用者名簿'!$B:$B,INT((ROW()-3)/5)+2)</f>
        <v>0</v>
      </c>
      <c r="D484" s="158">
        <f>INDEX('②利用者名簿'!$C:$C,INT((ROW()-3)/5)+2)</f>
        <v>0</v>
      </c>
      <c r="E484" s="158">
        <f>INDEX('②利用者名簿'!$E:$E,INT((ROW()-3)/5)+2)</f>
        <v>0</v>
      </c>
      <c r="F484" s="158" t="s">
        <v>11</v>
      </c>
      <c r="G484" s="159">
        <f>SUMIF('③入力シート'!$U$4:$U$500,A484,'③入力シート'!$J$4:$J$500)</f>
        <v>0</v>
      </c>
      <c r="H484" s="158">
        <f>COUNTIF('③入力シート'!$U$4:$U$500,'集計表（市役所使用）'!$A484)</f>
        <v>0</v>
      </c>
    </row>
    <row r="485" spans="1:8">
      <c r="A485" s="157" t="str">
        <f t="shared" si="7"/>
        <v>0③</v>
      </c>
      <c r="B485" s="158">
        <f>INDEX('②利用者名簿'!$A:$A,INT((ROW()-3)/5)+2)</f>
        <v>0</v>
      </c>
      <c r="C485" s="158">
        <f>INDEX('②利用者名簿'!$B:$B,INT((ROW()-3)/5)+2)</f>
        <v>0</v>
      </c>
      <c r="D485" s="158">
        <f>INDEX('②利用者名簿'!$C:$C,INT((ROW()-3)/5)+2)</f>
        <v>0</v>
      </c>
      <c r="E485" s="158">
        <f>INDEX('②利用者名簿'!$E:$E,INT((ROW()-3)/5)+2)</f>
        <v>0</v>
      </c>
      <c r="F485" s="158" t="s">
        <v>144</v>
      </c>
      <c r="G485" s="159">
        <f>SUMIF('③入力シート'!$U$4:$U$500,A485,'③入力シート'!$J$4:$J$500)</f>
        <v>0</v>
      </c>
      <c r="H485" s="158">
        <f>COUNTIF('③入力シート'!$U$4:$U$500,'集計表（市役所使用）'!$A485)</f>
        <v>0</v>
      </c>
    </row>
    <row r="486" spans="1:8">
      <c r="A486" s="157" t="str">
        <f t="shared" si="7"/>
        <v>0④</v>
      </c>
      <c r="B486" s="158">
        <f>INDEX('②利用者名簿'!$A:$A,INT((ROW()-3)/5)+2)</f>
        <v>0</v>
      </c>
      <c r="C486" s="158">
        <f>INDEX('②利用者名簿'!$B:$B,INT((ROW()-3)/5)+2)</f>
        <v>0</v>
      </c>
      <c r="D486" s="158">
        <f>INDEX('②利用者名簿'!$C:$C,INT((ROW()-3)/5)+2)</f>
        <v>0</v>
      </c>
      <c r="E486" s="158">
        <f>INDEX('②利用者名簿'!$E:$E,INT((ROW()-3)/5)+2)</f>
        <v>0</v>
      </c>
      <c r="F486" s="158" t="s">
        <v>34</v>
      </c>
      <c r="G486" s="159">
        <f>SUMIF('③入力シート'!$U$4:$U$500,A486,'③入力シート'!$J$4:$J$500)</f>
        <v>0</v>
      </c>
      <c r="H486" s="158">
        <f>COUNTIF('③入力シート'!$U$4:$U$500,'集計表（市役所使用）'!$A486)</f>
        <v>0</v>
      </c>
    </row>
    <row r="487" spans="1:8">
      <c r="A487" s="157" t="str">
        <f t="shared" si="7"/>
        <v>0⑤</v>
      </c>
      <c r="B487" s="158">
        <f>INDEX('②利用者名簿'!$A:$A,INT((ROW()-3)/5)+2)</f>
        <v>0</v>
      </c>
      <c r="C487" s="158">
        <f>INDEX('②利用者名簿'!$B:$B,INT((ROW()-3)/5)+2)</f>
        <v>0</v>
      </c>
      <c r="D487" s="158">
        <f>INDEX('②利用者名簿'!$C:$C,INT((ROW()-3)/5)+2)</f>
        <v>0</v>
      </c>
      <c r="E487" s="158">
        <f>INDEX('②利用者名簿'!$E:$E,INT((ROW()-3)/5)+2)</f>
        <v>0</v>
      </c>
      <c r="F487" s="158" t="s">
        <v>145</v>
      </c>
      <c r="G487" s="159">
        <f>SUMIF('③入力シート'!$U$4:$U$500,A487,'③入力シート'!$J$4:$J$500)</f>
        <v>0</v>
      </c>
      <c r="H487" s="158">
        <f>COUNTIF('③入力シート'!$U$4:$U$500,'集計表（市役所使用）'!$A487)</f>
        <v>0</v>
      </c>
    </row>
    <row r="488" spans="1:8">
      <c r="A488" s="157" t="str">
        <f t="shared" si="7"/>
        <v>0①</v>
      </c>
      <c r="B488" s="156">
        <f>INDEX('②利用者名簿'!$A:$A,INT((ROW()-3)/5)+2)</f>
        <v>0</v>
      </c>
      <c r="C488" s="156">
        <f>INDEX('②利用者名簿'!$B:$B,INT((ROW()-3)/5)+2)</f>
        <v>0</v>
      </c>
      <c r="D488" s="156">
        <f>INDEX('②利用者名簿'!$C:$C,INT((ROW()-3)/5)+2)</f>
        <v>0</v>
      </c>
      <c r="E488" s="156">
        <f>INDEX('②利用者名簿'!$E:$E,INT((ROW()-3)/5)+2)</f>
        <v>0</v>
      </c>
      <c r="F488" s="156" t="s">
        <v>143</v>
      </c>
      <c r="G488" s="160">
        <f>SUMIF('③入力シート'!$U$4:$U$500,A488,'③入力シート'!$J$4:$J$500)</f>
        <v>0</v>
      </c>
      <c r="H488" s="156">
        <f>COUNTIF('③入力シート'!$U$4:$U$500,'集計表（市役所使用）'!$A488)</f>
        <v>0</v>
      </c>
    </row>
    <row r="489" spans="1:8">
      <c r="A489" s="157" t="str">
        <f t="shared" si="7"/>
        <v>0②</v>
      </c>
      <c r="B489" s="156">
        <f>INDEX('②利用者名簿'!$A:$A,INT((ROW()-3)/5)+2)</f>
        <v>0</v>
      </c>
      <c r="C489" s="156">
        <f>INDEX('②利用者名簿'!$B:$B,INT((ROW()-3)/5)+2)</f>
        <v>0</v>
      </c>
      <c r="D489" s="156">
        <f>INDEX('②利用者名簿'!$C:$C,INT((ROW()-3)/5)+2)</f>
        <v>0</v>
      </c>
      <c r="E489" s="156">
        <f>INDEX('②利用者名簿'!$E:$E,INT((ROW()-3)/5)+2)</f>
        <v>0</v>
      </c>
      <c r="F489" s="156" t="s">
        <v>11</v>
      </c>
      <c r="G489" s="160">
        <f>SUMIF('③入力シート'!$U$4:$U$500,A489,'③入力シート'!$J$4:$J$500)</f>
        <v>0</v>
      </c>
      <c r="H489" s="156">
        <f>COUNTIF('③入力シート'!$U$4:$U$500,'集計表（市役所使用）'!$A489)</f>
        <v>0</v>
      </c>
    </row>
    <row r="490" spans="1:8">
      <c r="A490" s="157" t="str">
        <f t="shared" si="7"/>
        <v>0③</v>
      </c>
      <c r="B490" s="156">
        <f>INDEX('②利用者名簿'!$A:$A,INT((ROW()-3)/5)+2)</f>
        <v>0</v>
      </c>
      <c r="C490" s="156">
        <f>INDEX('②利用者名簿'!$B:$B,INT((ROW()-3)/5)+2)</f>
        <v>0</v>
      </c>
      <c r="D490" s="156">
        <f>INDEX('②利用者名簿'!$C:$C,INT((ROW()-3)/5)+2)</f>
        <v>0</v>
      </c>
      <c r="E490" s="156">
        <f>INDEX('②利用者名簿'!$E:$E,INT((ROW()-3)/5)+2)</f>
        <v>0</v>
      </c>
      <c r="F490" s="156" t="s">
        <v>144</v>
      </c>
      <c r="G490" s="160">
        <f>SUMIF('③入力シート'!$U$4:$U$500,A490,'③入力シート'!$J$4:$J$500)</f>
        <v>0</v>
      </c>
      <c r="H490" s="156">
        <f>COUNTIF('③入力シート'!$U$4:$U$500,'集計表（市役所使用）'!$A490)</f>
        <v>0</v>
      </c>
    </row>
    <row r="491" spans="1:8">
      <c r="A491" s="157" t="str">
        <f t="shared" si="7"/>
        <v>0④</v>
      </c>
      <c r="B491" s="156">
        <f>INDEX('②利用者名簿'!$A:$A,INT((ROW()-3)/5)+2)</f>
        <v>0</v>
      </c>
      <c r="C491" s="156">
        <f>INDEX('②利用者名簿'!$B:$B,INT((ROW()-3)/5)+2)</f>
        <v>0</v>
      </c>
      <c r="D491" s="156">
        <f>INDEX('②利用者名簿'!$C:$C,INT((ROW()-3)/5)+2)</f>
        <v>0</v>
      </c>
      <c r="E491" s="156">
        <f>INDEX('②利用者名簿'!$E:$E,INT((ROW()-3)/5)+2)</f>
        <v>0</v>
      </c>
      <c r="F491" s="156" t="s">
        <v>34</v>
      </c>
      <c r="G491" s="160">
        <f>SUMIF('③入力シート'!$U$4:$U$500,A491,'③入力シート'!$J$4:$J$500)</f>
        <v>0</v>
      </c>
      <c r="H491" s="156">
        <f>COUNTIF('③入力シート'!$U$4:$U$500,'集計表（市役所使用）'!$A491)</f>
        <v>0</v>
      </c>
    </row>
    <row r="492" spans="1:8">
      <c r="A492" s="157" t="str">
        <f t="shared" si="7"/>
        <v>0⑤</v>
      </c>
      <c r="B492" s="156">
        <f>INDEX('②利用者名簿'!$A:$A,INT((ROW()-3)/5)+2)</f>
        <v>0</v>
      </c>
      <c r="C492" s="156">
        <f>INDEX('②利用者名簿'!$B:$B,INT((ROW()-3)/5)+2)</f>
        <v>0</v>
      </c>
      <c r="D492" s="156">
        <f>INDEX('②利用者名簿'!$C:$C,INT((ROW()-3)/5)+2)</f>
        <v>0</v>
      </c>
      <c r="E492" s="156">
        <f>INDEX('②利用者名簿'!$E:$E,INT((ROW()-3)/5)+2)</f>
        <v>0</v>
      </c>
      <c r="F492" s="156" t="s">
        <v>145</v>
      </c>
      <c r="G492" s="160">
        <f>SUMIF('③入力シート'!$U$4:$U$500,A492,'③入力シート'!$J$4:$J$500)</f>
        <v>0</v>
      </c>
      <c r="H492" s="156">
        <f>COUNTIF('③入力シート'!$U$4:$U$500,'集計表（市役所使用）'!$A492)</f>
        <v>0</v>
      </c>
    </row>
    <row r="493" spans="1:8">
      <c r="A493" s="157" t="str">
        <f t="shared" si="7"/>
        <v>0①</v>
      </c>
      <c r="B493" s="158">
        <f>INDEX('②利用者名簿'!$A:$A,INT((ROW()-3)/5)+2)</f>
        <v>0</v>
      </c>
      <c r="C493" s="158">
        <f>INDEX('②利用者名簿'!$B:$B,INT((ROW()-3)/5)+2)</f>
        <v>0</v>
      </c>
      <c r="D493" s="158">
        <f>INDEX('②利用者名簿'!$C:$C,INT((ROW()-3)/5)+2)</f>
        <v>0</v>
      </c>
      <c r="E493" s="158">
        <f>INDEX('②利用者名簿'!$E:$E,INT((ROW()-3)/5)+2)</f>
        <v>0</v>
      </c>
      <c r="F493" s="158" t="s">
        <v>143</v>
      </c>
      <c r="G493" s="159">
        <f>SUMIF('③入力シート'!$U$4:$U$500,A493,'③入力シート'!$J$4:$J$500)</f>
        <v>0</v>
      </c>
      <c r="H493" s="158">
        <f>COUNTIF('③入力シート'!$U$4:$U$500,'集計表（市役所使用）'!$A493)</f>
        <v>0</v>
      </c>
    </row>
    <row r="494" spans="1:8">
      <c r="A494" s="157" t="str">
        <f t="shared" si="7"/>
        <v>0②</v>
      </c>
      <c r="B494" s="158">
        <f>INDEX('②利用者名簿'!$A:$A,INT((ROW()-3)/5)+2)</f>
        <v>0</v>
      </c>
      <c r="C494" s="158">
        <f>INDEX('②利用者名簿'!$B:$B,INT((ROW()-3)/5)+2)</f>
        <v>0</v>
      </c>
      <c r="D494" s="158">
        <f>INDEX('②利用者名簿'!$C:$C,INT((ROW()-3)/5)+2)</f>
        <v>0</v>
      </c>
      <c r="E494" s="158">
        <f>INDEX('②利用者名簿'!$E:$E,INT((ROW()-3)/5)+2)</f>
        <v>0</v>
      </c>
      <c r="F494" s="158" t="s">
        <v>11</v>
      </c>
      <c r="G494" s="159">
        <f>SUMIF('③入力シート'!$U$4:$U$500,A494,'③入力シート'!$J$4:$J$500)</f>
        <v>0</v>
      </c>
      <c r="H494" s="158">
        <f>COUNTIF('③入力シート'!$U$4:$U$500,'集計表（市役所使用）'!$A494)</f>
        <v>0</v>
      </c>
    </row>
    <row r="495" spans="1:8">
      <c r="A495" s="157" t="str">
        <f t="shared" si="7"/>
        <v>0③</v>
      </c>
      <c r="B495" s="158">
        <f>INDEX('②利用者名簿'!$A:$A,INT((ROW()-3)/5)+2)</f>
        <v>0</v>
      </c>
      <c r="C495" s="158">
        <f>INDEX('②利用者名簿'!$B:$B,INT((ROW()-3)/5)+2)</f>
        <v>0</v>
      </c>
      <c r="D495" s="158">
        <f>INDEX('②利用者名簿'!$C:$C,INT((ROW()-3)/5)+2)</f>
        <v>0</v>
      </c>
      <c r="E495" s="158">
        <f>INDEX('②利用者名簿'!$E:$E,INT((ROW()-3)/5)+2)</f>
        <v>0</v>
      </c>
      <c r="F495" s="158" t="s">
        <v>144</v>
      </c>
      <c r="G495" s="159">
        <f>SUMIF('③入力シート'!$U$4:$U$500,A495,'③入力シート'!$J$4:$J$500)</f>
        <v>0</v>
      </c>
      <c r="H495" s="158">
        <f>COUNTIF('③入力シート'!$U$4:$U$500,'集計表（市役所使用）'!$A495)</f>
        <v>0</v>
      </c>
    </row>
    <row r="496" spans="1:8">
      <c r="A496" s="157" t="str">
        <f t="shared" si="7"/>
        <v>0④</v>
      </c>
      <c r="B496" s="158">
        <f>INDEX('②利用者名簿'!$A:$A,INT((ROW()-3)/5)+2)</f>
        <v>0</v>
      </c>
      <c r="C496" s="158">
        <f>INDEX('②利用者名簿'!$B:$B,INT((ROW()-3)/5)+2)</f>
        <v>0</v>
      </c>
      <c r="D496" s="158">
        <f>INDEX('②利用者名簿'!$C:$C,INT((ROW()-3)/5)+2)</f>
        <v>0</v>
      </c>
      <c r="E496" s="158">
        <f>INDEX('②利用者名簿'!$E:$E,INT((ROW()-3)/5)+2)</f>
        <v>0</v>
      </c>
      <c r="F496" s="158" t="s">
        <v>34</v>
      </c>
      <c r="G496" s="159">
        <f>SUMIF('③入力シート'!$U$4:$U$500,A496,'③入力シート'!$J$4:$J$500)</f>
        <v>0</v>
      </c>
      <c r="H496" s="158">
        <f>COUNTIF('③入力シート'!$U$4:$U$500,'集計表（市役所使用）'!$A496)</f>
        <v>0</v>
      </c>
    </row>
    <row r="497" spans="1:8">
      <c r="A497" s="157" t="str">
        <f t="shared" si="7"/>
        <v>0⑤</v>
      </c>
      <c r="B497" s="158">
        <f>INDEX('②利用者名簿'!$A:$A,INT((ROW()-3)/5)+2)</f>
        <v>0</v>
      </c>
      <c r="C497" s="158">
        <f>INDEX('②利用者名簿'!$B:$B,INT((ROW()-3)/5)+2)</f>
        <v>0</v>
      </c>
      <c r="D497" s="158">
        <f>INDEX('②利用者名簿'!$C:$C,INT((ROW()-3)/5)+2)</f>
        <v>0</v>
      </c>
      <c r="E497" s="158">
        <f>INDEX('②利用者名簿'!$E:$E,INT((ROW()-3)/5)+2)</f>
        <v>0</v>
      </c>
      <c r="F497" s="158" t="s">
        <v>145</v>
      </c>
      <c r="G497" s="159">
        <f>SUMIF('③入力シート'!$U$4:$U$500,A497,'③入力シート'!$J$4:$J$500)</f>
        <v>0</v>
      </c>
      <c r="H497" s="158">
        <f>COUNTIF('③入力シート'!$U$4:$U$500,'集計表（市役所使用）'!$A497)</f>
        <v>0</v>
      </c>
    </row>
    <row r="498" spans="1:8">
      <c r="A498" s="157" t="str">
        <f t="shared" si="7"/>
        <v>0①</v>
      </c>
      <c r="B498" s="156">
        <f>INDEX('②利用者名簿'!$A:$A,INT((ROW()-3)/5)+2)</f>
        <v>0</v>
      </c>
      <c r="C498" s="156">
        <f>INDEX('②利用者名簿'!$B:$B,INT((ROW()-3)/5)+2)</f>
        <v>0</v>
      </c>
      <c r="D498" s="156">
        <f>INDEX('②利用者名簿'!$C:$C,INT((ROW()-3)/5)+2)</f>
        <v>0</v>
      </c>
      <c r="E498" s="156">
        <f>INDEX('②利用者名簿'!$E:$E,INT((ROW()-3)/5)+2)</f>
        <v>0</v>
      </c>
      <c r="F498" s="156" t="s">
        <v>143</v>
      </c>
      <c r="G498" s="160">
        <f>SUMIF('③入力シート'!$U$4:$U$500,A498,'③入力シート'!$J$4:$J$500)</f>
        <v>0</v>
      </c>
      <c r="H498" s="156">
        <f>COUNTIF('③入力シート'!$U$4:$U$500,'集計表（市役所使用）'!$A498)</f>
        <v>0</v>
      </c>
    </row>
    <row r="499" spans="1:8">
      <c r="A499" s="157" t="str">
        <f t="shared" si="7"/>
        <v>0②</v>
      </c>
      <c r="B499" s="156">
        <f>INDEX('②利用者名簿'!$A:$A,INT((ROW()-3)/5)+2)</f>
        <v>0</v>
      </c>
      <c r="C499" s="156">
        <f>INDEX('②利用者名簿'!$B:$B,INT((ROW()-3)/5)+2)</f>
        <v>0</v>
      </c>
      <c r="D499" s="156">
        <f>INDEX('②利用者名簿'!$C:$C,INT((ROW()-3)/5)+2)</f>
        <v>0</v>
      </c>
      <c r="E499" s="156">
        <f>INDEX('②利用者名簿'!$E:$E,INT((ROW()-3)/5)+2)</f>
        <v>0</v>
      </c>
      <c r="F499" s="156" t="s">
        <v>11</v>
      </c>
      <c r="G499" s="160">
        <f>SUMIF('③入力シート'!$U$4:$U$500,A499,'③入力シート'!$J$4:$J$500)</f>
        <v>0</v>
      </c>
      <c r="H499" s="156">
        <f>COUNTIF('③入力シート'!$U$4:$U$500,'集計表（市役所使用）'!$A499)</f>
        <v>0</v>
      </c>
    </row>
    <row r="500" spans="1:8">
      <c r="A500" s="157" t="str">
        <f t="shared" si="7"/>
        <v>0③</v>
      </c>
      <c r="B500" s="156">
        <f>INDEX('②利用者名簿'!$A:$A,INT((ROW()-3)/5)+2)</f>
        <v>0</v>
      </c>
      <c r="C500" s="156">
        <f>INDEX('②利用者名簿'!$B:$B,INT((ROW()-3)/5)+2)</f>
        <v>0</v>
      </c>
      <c r="D500" s="156">
        <f>INDEX('②利用者名簿'!$C:$C,INT((ROW()-3)/5)+2)</f>
        <v>0</v>
      </c>
      <c r="E500" s="156">
        <f>INDEX('②利用者名簿'!$E:$E,INT((ROW()-3)/5)+2)</f>
        <v>0</v>
      </c>
      <c r="F500" s="156" t="s">
        <v>144</v>
      </c>
      <c r="G500" s="160">
        <f>SUMIF('③入力シート'!$U$4:$U$500,A500,'③入力シート'!$J$4:$J$500)</f>
        <v>0</v>
      </c>
      <c r="H500" s="156">
        <f>COUNTIF('③入力シート'!$U$4:$U$500,'集計表（市役所使用）'!$A500)</f>
        <v>0</v>
      </c>
    </row>
    <row r="501" spans="1:8">
      <c r="A501" s="157" t="str">
        <f t="shared" si="7"/>
        <v>0④</v>
      </c>
      <c r="B501" s="156">
        <f>INDEX('②利用者名簿'!$A:$A,INT((ROW()-3)/5)+2)</f>
        <v>0</v>
      </c>
      <c r="C501" s="156">
        <f>INDEX('②利用者名簿'!$B:$B,INT((ROW()-3)/5)+2)</f>
        <v>0</v>
      </c>
      <c r="D501" s="156">
        <f>INDEX('②利用者名簿'!$C:$C,INT((ROW()-3)/5)+2)</f>
        <v>0</v>
      </c>
      <c r="E501" s="156">
        <f>INDEX('②利用者名簿'!$E:$E,INT((ROW()-3)/5)+2)</f>
        <v>0</v>
      </c>
      <c r="F501" s="156" t="s">
        <v>34</v>
      </c>
      <c r="G501" s="160">
        <f>SUMIF('③入力シート'!$U$4:$U$500,A501,'③入力シート'!$J$4:$J$500)</f>
        <v>0</v>
      </c>
      <c r="H501" s="156">
        <f>COUNTIF('③入力シート'!$U$4:$U$500,'集計表（市役所使用）'!$A501)</f>
        <v>0</v>
      </c>
    </row>
    <row r="502" spans="1:8">
      <c r="A502" s="157" t="str">
        <f t="shared" si="7"/>
        <v>0⑤</v>
      </c>
      <c r="B502" s="156">
        <f>INDEX('②利用者名簿'!$A:$A,INT((ROW()-3)/5)+2)</f>
        <v>0</v>
      </c>
      <c r="C502" s="156">
        <f>INDEX('②利用者名簿'!$B:$B,INT((ROW()-3)/5)+2)</f>
        <v>0</v>
      </c>
      <c r="D502" s="156">
        <f>INDEX('②利用者名簿'!$C:$C,INT((ROW()-3)/5)+2)</f>
        <v>0</v>
      </c>
      <c r="E502" s="156">
        <f>INDEX('②利用者名簿'!$E:$E,INT((ROW()-3)/5)+2)</f>
        <v>0</v>
      </c>
      <c r="F502" s="156" t="s">
        <v>145</v>
      </c>
      <c r="G502" s="160">
        <f>SUMIF('③入力シート'!$U$4:$U$500,A502,'③入力シート'!$J$4:$J$500)</f>
        <v>0</v>
      </c>
      <c r="H502" s="156">
        <f>COUNTIF('③入力シート'!$U$4:$U$500,'集計表（市役所使用）'!$A502)</f>
        <v>0</v>
      </c>
    </row>
    <row r="503" spans="1:8">
      <c r="A503" s="157" t="str">
        <f t="shared" si="7"/>
        <v>0①</v>
      </c>
      <c r="B503" s="158">
        <f>INDEX('②利用者名簿'!$A:$A,INT((ROW()-3)/5)+2)</f>
        <v>0</v>
      </c>
      <c r="C503" s="158">
        <f>INDEX('②利用者名簿'!$B:$B,INT((ROW()-3)/5)+2)</f>
        <v>0</v>
      </c>
      <c r="D503" s="158">
        <f>INDEX('②利用者名簿'!$C:$C,INT((ROW()-3)/5)+2)</f>
        <v>0</v>
      </c>
      <c r="E503" s="158">
        <f>INDEX('②利用者名簿'!$E:$E,INT((ROW()-3)/5)+2)</f>
        <v>0</v>
      </c>
      <c r="F503" s="158" t="s">
        <v>143</v>
      </c>
      <c r="G503" s="159">
        <f>SUMIF('③入力シート'!$U$4:$U$500,A503,'③入力シート'!$J$4:$J$500)</f>
        <v>0</v>
      </c>
      <c r="H503" s="158">
        <f>COUNTIF('③入力シート'!$U$4:$U$500,'集計表（市役所使用）'!$A503)</f>
        <v>0</v>
      </c>
    </row>
    <row r="504" spans="1:8">
      <c r="A504" s="157" t="str">
        <f t="shared" si="7"/>
        <v>0②</v>
      </c>
      <c r="B504" s="158">
        <f>INDEX('②利用者名簿'!$A:$A,INT((ROW()-3)/5)+2)</f>
        <v>0</v>
      </c>
      <c r="C504" s="158">
        <f>INDEX('②利用者名簿'!$B:$B,INT((ROW()-3)/5)+2)</f>
        <v>0</v>
      </c>
      <c r="D504" s="158">
        <f>INDEX('②利用者名簿'!$C:$C,INT((ROW()-3)/5)+2)</f>
        <v>0</v>
      </c>
      <c r="E504" s="158">
        <f>INDEX('②利用者名簿'!$E:$E,INT((ROW()-3)/5)+2)</f>
        <v>0</v>
      </c>
      <c r="F504" s="158" t="s">
        <v>11</v>
      </c>
      <c r="G504" s="159">
        <f>SUMIF('③入力シート'!$U$4:$U$500,A504,'③入力シート'!$J$4:$J$500)</f>
        <v>0</v>
      </c>
      <c r="H504" s="158">
        <f>COUNTIF('③入力シート'!$U$4:$U$500,'集計表（市役所使用）'!$A504)</f>
        <v>0</v>
      </c>
    </row>
    <row r="505" spans="1:8">
      <c r="A505" s="157" t="str">
        <f t="shared" si="7"/>
        <v>0③</v>
      </c>
      <c r="B505" s="158">
        <f>INDEX('②利用者名簿'!$A:$A,INT((ROW()-3)/5)+2)</f>
        <v>0</v>
      </c>
      <c r="C505" s="158">
        <f>INDEX('②利用者名簿'!$B:$B,INT((ROW()-3)/5)+2)</f>
        <v>0</v>
      </c>
      <c r="D505" s="158">
        <f>INDEX('②利用者名簿'!$C:$C,INT((ROW()-3)/5)+2)</f>
        <v>0</v>
      </c>
      <c r="E505" s="158">
        <f>INDEX('②利用者名簿'!$E:$E,INT((ROW()-3)/5)+2)</f>
        <v>0</v>
      </c>
      <c r="F505" s="158" t="s">
        <v>144</v>
      </c>
      <c r="G505" s="159">
        <f>SUMIF('③入力シート'!$U$4:$U$500,A505,'③入力シート'!$J$4:$J$500)</f>
        <v>0</v>
      </c>
      <c r="H505" s="158">
        <f>COUNTIF('③入力シート'!$U$4:$U$500,'集計表（市役所使用）'!$A505)</f>
        <v>0</v>
      </c>
    </row>
    <row r="506" spans="1:8">
      <c r="A506" s="157" t="str">
        <f t="shared" si="7"/>
        <v>0④</v>
      </c>
      <c r="B506" s="158">
        <f>INDEX('②利用者名簿'!$A:$A,INT((ROW()-3)/5)+2)</f>
        <v>0</v>
      </c>
      <c r="C506" s="158">
        <f>INDEX('②利用者名簿'!$B:$B,INT((ROW()-3)/5)+2)</f>
        <v>0</v>
      </c>
      <c r="D506" s="158">
        <f>INDEX('②利用者名簿'!$C:$C,INT((ROW()-3)/5)+2)</f>
        <v>0</v>
      </c>
      <c r="E506" s="158">
        <f>INDEX('②利用者名簿'!$E:$E,INT((ROW()-3)/5)+2)</f>
        <v>0</v>
      </c>
      <c r="F506" s="158" t="s">
        <v>34</v>
      </c>
      <c r="G506" s="159">
        <f>SUMIF('③入力シート'!$U$4:$U$500,A506,'③入力シート'!$J$4:$J$500)</f>
        <v>0</v>
      </c>
      <c r="H506" s="158">
        <f>COUNTIF('③入力シート'!$U$4:$U$500,'集計表（市役所使用）'!$A506)</f>
        <v>0</v>
      </c>
    </row>
    <row r="507" spans="1:8">
      <c r="A507" s="157" t="str">
        <f t="shared" si="7"/>
        <v>0⑤</v>
      </c>
      <c r="B507" s="158">
        <f>INDEX('②利用者名簿'!$A:$A,INT((ROW()-3)/5)+2)</f>
        <v>0</v>
      </c>
      <c r="C507" s="158">
        <f>INDEX('②利用者名簿'!$B:$B,INT((ROW()-3)/5)+2)</f>
        <v>0</v>
      </c>
      <c r="D507" s="158">
        <f>INDEX('②利用者名簿'!$C:$C,INT((ROW()-3)/5)+2)</f>
        <v>0</v>
      </c>
      <c r="E507" s="158">
        <f>INDEX('②利用者名簿'!$E:$E,INT((ROW()-3)/5)+2)</f>
        <v>0</v>
      </c>
      <c r="F507" s="158" t="s">
        <v>145</v>
      </c>
      <c r="G507" s="159">
        <f>SUMIF('③入力シート'!$U$4:$U$500,A507,'③入力シート'!$J$4:$J$500)</f>
        <v>0</v>
      </c>
      <c r="H507" s="158">
        <f>COUNTIF('③入力シート'!$U$4:$U$500,'集計表（市役所使用）'!$A507)</f>
        <v>0</v>
      </c>
    </row>
    <row r="508" spans="1:8">
      <c r="A508" s="157" t="str">
        <f t="shared" si="7"/>
        <v>0①</v>
      </c>
      <c r="B508" s="156">
        <f>INDEX('②利用者名簿'!$A:$A,INT((ROW()-3)/5)+2)</f>
        <v>0</v>
      </c>
      <c r="C508" s="156">
        <f>INDEX('②利用者名簿'!$B:$B,INT((ROW()-3)/5)+2)</f>
        <v>0</v>
      </c>
      <c r="D508" s="156">
        <f>INDEX('②利用者名簿'!$C:$C,INT((ROW()-3)/5)+2)</f>
        <v>0</v>
      </c>
      <c r="E508" s="156">
        <f>INDEX('②利用者名簿'!$E:$E,INT((ROW()-3)/5)+2)</f>
        <v>0</v>
      </c>
      <c r="F508" s="156" t="s">
        <v>143</v>
      </c>
      <c r="G508" s="160">
        <f>SUMIF('③入力シート'!$U$4:$U$500,A508,'③入力シート'!$J$4:$J$500)</f>
        <v>0</v>
      </c>
      <c r="H508" s="156">
        <f>COUNTIF('③入力シート'!$U$4:$U$500,'集計表（市役所使用）'!$A508)</f>
        <v>0</v>
      </c>
    </row>
    <row r="509" spans="1:8">
      <c r="A509" s="157" t="str">
        <f t="shared" si="7"/>
        <v>0②</v>
      </c>
      <c r="B509" s="156">
        <f>INDEX('②利用者名簿'!$A:$A,INT((ROW()-3)/5)+2)</f>
        <v>0</v>
      </c>
      <c r="C509" s="156">
        <f>INDEX('②利用者名簿'!$B:$B,INT((ROW()-3)/5)+2)</f>
        <v>0</v>
      </c>
      <c r="D509" s="156">
        <f>INDEX('②利用者名簿'!$C:$C,INT((ROW()-3)/5)+2)</f>
        <v>0</v>
      </c>
      <c r="E509" s="156">
        <f>INDEX('②利用者名簿'!$E:$E,INT((ROW()-3)/5)+2)</f>
        <v>0</v>
      </c>
      <c r="F509" s="156" t="s">
        <v>11</v>
      </c>
      <c r="G509" s="160">
        <f>SUMIF('③入力シート'!$U$4:$U$500,A509,'③入力シート'!$J$4:$J$500)</f>
        <v>0</v>
      </c>
      <c r="H509" s="156">
        <f>COUNTIF('③入力シート'!$U$4:$U$500,'集計表（市役所使用）'!$A509)</f>
        <v>0</v>
      </c>
    </row>
    <row r="510" spans="1:8">
      <c r="A510" s="157" t="str">
        <f t="shared" si="7"/>
        <v>0③</v>
      </c>
      <c r="B510" s="156">
        <f>INDEX('②利用者名簿'!$A:$A,INT((ROW()-3)/5)+2)</f>
        <v>0</v>
      </c>
      <c r="C510" s="156">
        <f>INDEX('②利用者名簿'!$B:$B,INT((ROW()-3)/5)+2)</f>
        <v>0</v>
      </c>
      <c r="D510" s="156">
        <f>INDEX('②利用者名簿'!$C:$C,INT((ROW()-3)/5)+2)</f>
        <v>0</v>
      </c>
      <c r="E510" s="156">
        <f>INDEX('②利用者名簿'!$E:$E,INT((ROW()-3)/5)+2)</f>
        <v>0</v>
      </c>
      <c r="F510" s="156" t="s">
        <v>144</v>
      </c>
      <c r="G510" s="160">
        <f>SUMIF('③入力シート'!$U$4:$U$500,A510,'③入力シート'!$J$4:$J$500)</f>
        <v>0</v>
      </c>
      <c r="H510" s="156">
        <f>COUNTIF('③入力シート'!$U$4:$U$500,'集計表（市役所使用）'!$A510)</f>
        <v>0</v>
      </c>
    </row>
    <row r="511" spans="1:8">
      <c r="A511" s="157" t="str">
        <f t="shared" si="7"/>
        <v>0④</v>
      </c>
      <c r="B511" s="156">
        <f>INDEX('②利用者名簿'!$A:$A,INT((ROW()-3)/5)+2)</f>
        <v>0</v>
      </c>
      <c r="C511" s="156">
        <f>INDEX('②利用者名簿'!$B:$B,INT((ROW()-3)/5)+2)</f>
        <v>0</v>
      </c>
      <c r="D511" s="156">
        <f>INDEX('②利用者名簿'!$C:$C,INT((ROW()-3)/5)+2)</f>
        <v>0</v>
      </c>
      <c r="E511" s="156">
        <f>INDEX('②利用者名簿'!$E:$E,INT((ROW()-3)/5)+2)</f>
        <v>0</v>
      </c>
      <c r="F511" s="156" t="s">
        <v>34</v>
      </c>
      <c r="G511" s="160">
        <f>SUMIF('③入力シート'!$U$4:$U$500,A511,'③入力シート'!$J$4:$J$500)</f>
        <v>0</v>
      </c>
      <c r="H511" s="156">
        <f>COUNTIF('③入力シート'!$U$4:$U$500,'集計表（市役所使用）'!$A511)</f>
        <v>0</v>
      </c>
    </row>
    <row r="512" spans="1:8">
      <c r="A512" s="157" t="str">
        <f t="shared" si="7"/>
        <v>0⑤</v>
      </c>
      <c r="B512" s="156">
        <f>INDEX('②利用者名簿'!$A:$A,INT((ROW()-3)/5)+2)</f>
        <v>0</v>
      </c>
      <c r="C512" s="156">
        <f>INDEX('②利用者名簿'!$B:$B,INT((ROW()-3)/5)+2)</f>
        <v>0</v>
      </c>
      <c r="D512" s="156">
        <f>INDEX('②利用者名簿'!$C:$C,INT((ROW()-3)/5)+2)</f>
        <v>0</v>
      </c>
      <c r="E512" s="156">
        <f>INDEX('②利用者名簿'!$E:$E,INT((ROW()-3)/5)+2)</f>
        <v>0</v>
      </c>
      <c r="F512" s="156" t="s">
        <v>145</v>
      </c>
      <c r="G512" s="160">
        <f>SUMIF('③入力シート'!$U$4:$U$500,A512,'③入力シート'!$J$4:$J$500)</f>
        <v>0</v>
      </c>
      <c r="H512" s="156">
        <f>COUNTIF('③入力シート'!$U$4:$U$500,'集計表（市役所使用）'!$A512)</f>
        <v>0</v>
      </c>
    </row>
    <row r="513" spans="1:8">
      <c r="A513" s="157" t="str">
        <f t="shared" si="7"/>
        <v>0①</v>
      </c>
      <c r="B513" s="158">
        <f>INDEX('②利用者名簿'!$A:$A,INT((ROW()-3)/5)+2)</f>
        <v>0</v>
      </c>
      <c r="C513" s="158">
        <f>INDEX('②利用者名簿'!$B:$B,INT((ROW()-3)/5)+2)</f>
        <v>0</v>
      </c>
      <c r="D513" s="158">
        <f>INDEX('②利用者名簿'!$C:$C,INT((ROW()-3)/5)+2)</f>
        <v>0</v>
      </c>
      <c r="E513" s="158">
        <f>INDEX('②利用者名簿'!$E:$E,INT((ROW()-3)/5)+2)</f>
        <v>0</v>
      </c>
      <c r="F513" s="158" t="s">
        <v>143</v>
      </c>
      <c r="G513" s="159">
        <f>SUMIF('③入力シート'!$U$4:$U$500,A513,'③入力シート'!$J$4:$J$500)</f>
        <v>0</v>
      </c>
      <c r="H513" s="158">
        <f>COUNTIF('③入力シート'!$U$4:$U$500,'集計表（市役所使用）'!$A513)</f>
        <v>0</v>
      </c>
    </row>
    <row r="514" spans="1:8">
      <c r="A514" s="157" t="str">
        <f t="shared" si="7"/>
        <v>0②</v>
      </c>
      <c r="B514" s="158">
        <f>INDEX('②利用者名簿'!$A:$A,INT((ROW()-3)/5)+2)</f>
        <v>0</v>
      </c>
      <c r="C514" s="158">
        <f>INDEX('②利用者名簿'!$B:$B,INT((ROW()-3)/5)+2)</f>
        <v>0</v>
      </c>
      <c r="D514" s="158">
        <f>INDEX('②利用者名簿'!$C:$C,INT((ROW()-3)/5)+2)</f>
        <v>0</v>
      </c>
      <c r="E514" s="158">
        <f>INDEX('②利用者名簿'!$E:$E,INT((ROW()-3)/5)+2)</f>
        <v>0</v>
      </c>
      <c r="F514" s="158" t="s">
        <v>11</v>
      </c>
      <c r="G514" s="159">
        <f>SUMIF('③入力シート'!$U$4:$U$500,A514,'③入力シート'!$J$4:$J$500)</f>
        <v>0</v>
      </c>
      <c r="H514" s="158">
        <f>COUNTIF('③入力シート'!$U$4:$U$500,'集計表（市役所使用）'!$A514)</f>
        <v>0</v>
      </c>
    </row>
    <row r="515" spans="1:8">
      <c r="A515" s="157" t="str">
        <f t="shared" ref="A515:A578" si="8">CONCATENATE(B515,F515)</f>
        <v>0③</v>
      </c>
      <c r="B515" s="158">
        <f>INDEX('②利用者名簿'!$A:$A,INT((ROW()-3)/5)+2)</f>
        <v>0</v>
      </c>
      <c r="C515" s="158">
        <f>INDEX('②利用者名簿'!$B:$B,INT((ROW()-3)/5)+2)</f>
        <v>0</v>
      </c>
      <c r="D515" s="158">
        <f>INDEX('②利用者名簿'!$C:$C,INT((ROW()-3)/5)+2)</f>
        <v>0</v>
      </c>
      <c r="E515" s="158">
        <f>INDEX('②利用者名簿'!$E:$E,INT((ROW()-3)/5)+2)</f>
        <v>0</v>
      </c>
      <c r="F515" s="158" t="s">
        <v>144</v>
      </c>
      <c r="G515" s="159">
        <f>SUMIF('③入力シート'!$U$4:$U$500,A515,'③入力シート'!$J$4:$J$500)</f>
        <v>0</v>
      </c>
      <c r="H515" s="158">
        <f>COUNTIF('③入力シート'!$U$4:$U$500,'集計表（市役所使用）'!$A515)</f>
        <v>0</v>
      </c>
    </row>
    <row r="516" spans="1:8">
      <c r="A516" s="157" t="str">
        <f t="shared" si="8"/>
        <v>0④</v>
      </c>
      <c r="B516" s="158">
        <f>INDEX('②利用者名簿'!$A:$A,INT((ROW()-3)/5)+2)</f>
        <v>0</v>
      </c>
      <c r="C516" s="158">
        <f>INDEX('②利用者名簿'!$B:$B,INT((ROW()-3)/5)+2)</f>
        <v>0</v>
      </c>
      <c r="D516" s="158">
        <f>INDEX('②利用者名簿'!$C:$C,INT((ROW()-3)/5)+2)</f>
        <v>0</v>
      </c>
      <c r="E516" s="158">
        <f>INDEX('②利用者名簿'!$E:$E,INT((ROW()-3)/5)+2)</f>
        <v>0</v>
      </c>
      <c r="F516" s="158" t="s">
        <v>34</v>
      </c>
      <c r="G516" s="159">
        <f>SUMIF('③入力シート'!$U$4:$U$500,A516,'③入力シート'!$J$4:$J$500)</f>
        <v>0</v>
      </c>
      <c r="H516" s="158">
        <f>COUNTIF('③入力シート'!$U$4:$U$500,'集計表（市役所使用）'!$A516)</f>
        <v>0</v>
      </c>
    </row>
    <row r="517" spans="1:8">
      <c r="A517" s="157" t="str">
        <f t="shared" si="8"/>
        <v>0⑤</v>
      </c>
      <c r="B517" s="158">
        <f>INDEX('②利用者名簿'!$A:$A,INT((ROW()-3)/5)+2)</f>
        <v>0</v>
      </c>
      <c r="C517" s="158">
        <f>INDEX('②利用者名簿'!$B:$B,INT((ROW()-3)/5)+2)</f>
        <v>0</v>
      </c>
      <c r="D517" s="158">
        <f>INDEX('②利用者名簿'!$C:$C,INT((ROW()-3)/5)+2)</f>
        <v>0</v>
      </c>
      <c r="E517" s="158">
        <f>INDEX('②利用者名簿'!$E:$E,INT((ROW()-3)/5)+2)</f>
        <v>0</v>
      </c>
      <c r="F517" s="158" t="s">
        <v>145</v>
      </c>
      <c r="G517" s="159">
        <f>SUMIF('③入力シート'!$U$4:$U$500,A517,'③入力シート'!$J$4:$J$500)</f>
        <v>0</v>
      </c>
      <c r="H517" s="158">
        <f>COUNTIF('③入力シート'!$U$4:$U$500,'集計表（市役所使用）'!$A517)</f>
        <v>0</v>
      </c>
    </row>
    <row r="518" spans="1:8">
      <c r="A518" s="157" t="str">
        <f t="shared" si="8"/>
        <v>0①</v>
      </c>
      <c r="B518" s="156">
        <f>INDEX('②利用者名簿'!$A:$A,INT((ROW()-3)/5)+2)</f>
        <v>0</v>
      </c>
      <c r="C518" s="156">
        <f>INDEX('②利用者名簿'!$B:$B,INT((ROW()-3)/5)+2)</f>
        <v>0</v>
      </c>
      <c r="D518" s="156">
        <f>INDEX('②利用者名簿'!$C:$C,INT((ROW()-3)/5)+2)</f>
        <v>0</v>
      </c>
      <c r="E518" s="156">
        <f>INDEX('②利用者名簿'!$E:$E,INT((ROW()-3)/5)+2)</f>
        <v>0</v>
      </c>
      <c r="F518" s="156" t="s">
        <v>143</v>
      </c>
      <c r="G518" s="160">
        <f>SUMIF('③入力シート'!$U$4:$U$500,A518,'③入力シート'!$J$4:$J$500)</f>
        <v>0</v>
      </c>
      <c r="H518" s="156">
        <f>COUNTIF('③入力シート'!$U$4:$U$500,'集計表（市役所使用）'!$A518)</f>
        <v>0</v>
      </c>
    </row>
    <row r="519" spans="1:8">
      <c r="A519" s="157" t="str">
        <f t="shared" si="8"/>
        <v>0②</v>
      </c>
      <c r="B519" s="156">
        <f>INDEX('②利用者名簿'!$A:$A,INT((ROW()-3)/5)+2)</f>
        <v>0</v>
      </c>
      <c r="C519" s="156">
        <f>INDEX('②利用者名簿'!$B:$B,INT((ROW()-3)/5)+2)</f>
        <v>0</v>
      </c>
      <c r="D519" s="156">
        <f>INDEX('②利用者名簿'!$C:$C,INT((ROW()-3)/5)+2)</f>
        <v>0</v>
      </c>
      <c r="E519" s="156">
        <f>INDEX('②利用者名簿'!$E:$E,INT((ROW()-3)/5)+2)</f>
        <v>0</v>
      </c>
      <c r="F519" s="156" t="s">
        <v>11</v>
      </c>
      <c r="G519" s="160">
        <f>SUMIF('③入力シート'!$U$4:$U$500,A519,'③入力シート'!$J$4:$J$500)</f>
        <v>0</v>
      </c>
      <c r="H519" s="156">
        <f>COUNTIF('③入力シート'!$U$4:$U$500,'集計表（市役所使用）'!$A519)</f>
        <v>0</v>
      </c>
    </row>
    <row r="520" spans="1:8">
      <c r="A520" s="157" t="str">
        <f t="shared" si="8"/>
        <v>0③</v>
      </c>
      <c r="B520" s="156">
        <f>INDEX('②利用者名簿'!$A:$A,INT((ROW()-3)/5)+2)</f>
        <v>0</v>
      </c>
      <c r="C520" s="156">
        <f>INDEX('②利用者名簿'!$B:$B,INT((ROW()-3)/5)+2)</f>
        <v>0</v>
      </c>
      <c r="D520" s="156">
        <f>INDEX('②利用者名簿'!$C:$C,INT((ROW()-3)/5)+2)</f>
        <v>0</v>
      </c>
      <c r="E520" s="156">
        <f>INDEX('②利用者名簿'!$E:$E,INT((ROW()-3)/5)+2)</f>
        <v>0</v>
      </c>
      <c r="F520" s="156" t="s">
        <v>144</v>
      </c>
      <c r="G520" s="160">
        <f>SUMIF('③入力シート'!$U$4:$U$500,A520,'③入力シート'!$J$4:$J$500)</f>
        <v>0</v>
      </c>
      <c r="H520" s="156">
        <f>COUNTIF('③入力シート'!$U$4:$U$500,'集計表（市役所使用）'!$A520)</f>
        <v>0</v>
      </c>
    </row>
    <row r="521" spans="1:8">
      <c r="A521" s="157" t="str">
        <f t="shared" si="8"/>
        <v>0④</v>
      </c>
      <c r="B521" s="156">
        <f>INDEX('②利用者名簿'!$A:$A,INT((ROW()-3)/5)+2)</f>
        <v>0</v>
      </c>
      <c r="C521" s="156">
        <f>INDEX('②利用者名簿'!$B:$B,INT((ROW()-3)/5)+2)</f>
        <v>0</v>
      </c>
      <c r="D521" s="156">
        <f>INDEX('②利用者名簿'!$C:$C,INT((ROW()-3)/5)+2)</f>
        <v>0</v>
      </c>
      <c r="E521" s="156">
        <f>INDEX('②利用者名簿'!$E:$E,INT((ROW()-3)/5)+2)</f>
        <v>0</v>
      </c>
      <c r="F521" s="156" t="s">
        <v>34</v>
      </c>
      <c r="G521" s="160">
        <f>SUMIF('③入力シート'!$U$4:$U$500,A521,'③入力シート'!$J$4:$J$500)</f>
        <v>0</v>
      </c>
      <c r="H521" s="156">
        <f>COUNTIF('③入力シート'!$U$4:$U$500,'集計表（市役所使用）'!$A521)</f>
        <v>0</v>
      </c>
    </row>
    <row r="522" spans="1:8">
      <c r="A522" s="157" t="str">
        <f t="shared" si="8"/>
        <v>0⑤</v>
      </c>
      <c r="B522" s="156">
        <f>INDEX('②利用者名簿'!$A:$A,INT((ROW()-3)/5)+2)</f>
        <v>0</v>
      </c>
      <c r="C522" s="156">
        <f>INDEX('②利用者名簿'!$B:$B,INT((ROW()-3)/5)+2)</f>
        <v>0</v>
      </c>
      <c r="D522" s="156">
        <f>INDEX('②利用者名簿'!$C:$C,INT((ROW()-3)/5)+2)</f>
        <v>0</v>
      </c>
      <c r="E522" s="156">
        <f>INDEX('②利用者名簿'!$E:$E,INT((ROW()-3)/5)+2)</f>
        <v>0</v>
      </c>
      <c r="F522" s="156" t="s">
        <v>145</v>
      </c>
      <c r="G522" s="160">
        <f>SUMIF('③入力シート'!$U$4:$U$500,A522,'③入力シート'!$J$4:$J$500)</f>
        <v>0</v>
      </c>
      <c r="H522" s="156">
        <f>COUNTIF('③入力シート'!$U$4:$U$500,'集計表（市役所使用）'!$A522)</f>
        <v>0</v>
      </c>
    </row>
    <row r="523" spans="1:8">
      <c r="A523" s="157" t="str">
        <f t="shared" si="8"/>
        <v>0①</v>
      </c>
      <c r="B523" s="158">
        <f>INDEX('②利用者名簿'!$A:$A,INT((ROW()-3)/5)+2)</f>
        <v>0</v>
      </c>
      <c r="C523" s="158">
        <f>INDEX('②利用者名簿'!$B:$B,INT((ROW()-3)/5)+2)</f>
        <v>0</v>
      </c>
      <c r="D523" s="158">
        <f>INDEX('②利用者名簿'!$C:$C,INT((ROW()-3)/5)+2)</f>
        <v>0</v>
      </c>
      <c r="E523" s="158">
        <f>INDEX('②利用者名簿'!$E:$E,INT((ROW()-3)/5)+2)</f>
        <v>0</v>
      </c>
      <c r="F523" s="158" t="s">
        <v>143</v>
      </c>
      <c r="G523" s="159">
        <f>SUMIF('③入力シート'!$U$4:$U$500,A523,'③入力シート'!$J$4:$J$500)</f>
        <v>0</v>
      </c>
      <c r="H523" s="158">
        <f>COUNTIF('③入力シート'!$U$4:$U$500,'集計表（市役所使用）'!$A523)</f>
        <v>0</v>
      </c>
    </row>
    <row r="524" spans="1:8">
      <c r="A524" s="157" t="str">
        <f t="shared" si="8"/>
        <v>0②</v>
      </c>
      <c r="B524" s="158">
        <f>INDEX('②利用者名簿'!$A:$A,INT((ROW()-3)/5)+2)</f>
        <v>0</v>
      </c>
      <c r="C524" s="158">
        <f>INDEX('②利用者名簿'!$B:$B,INT((ROW()-3)/5)+2)</f>
        <v>0</v>
      </c>
      <c r="D524" s="158">
        <f>INDEX('②利用者名簿'!$C:$C,INT((ROW()-3)/5)+2)</f>
        <v>0</v>
      </c>
      <c r="E524" s="158">
        <f>INDEX('②利用者名簿'!$E:$E,INT((ROW()-3)/5)+2)</f>
        <v>0</v>
      </c>
      <c r="F524" s="158" t="s">
        <v>11</v>
      </c>
      <c r="G524" s="159">
        <f>SUMIF('③入力シート'!$U$4:$U$500,A524,'③入力シート'!$J$4:$J$500)</f>
        <v>0</v>
      </c>
      <c r="H524" s="158">
        <f>COUNTIF('③入力シート'!$U$4:$U$500,'集計表（市役所使用）'!$A524)</f>
        <v>0</v>
      </c>
    </row>
    <row r="525" spans="1:8">
      <c r="A525" s="157" t="str">
        <f t="shared" si="8"/>
        <v>0③</v>
      </c>
      <c r="B525" s="158">
        <f>INDEX('②利用者名簿'!$A:$A,INT((ROW()-3)/5)+2)</f>
        <v>0</v>
      </c>
      <c r="C525" s="158">
        <f>INDEX('②利用者名簿'!$B:$B,INT((ROW()-3)/5)+2)</f>
        <v>0</v>
      </c>
      <c r="D525" s="158">
        <f>INDEX('②利用者名簿'!$C:$C,INT((ROW()-3)/5)+2)</f>
        <v>0</v>
      </c>
      <c r="E525" s="158">
        <f>INDEX('②利用者名簿'!$E:$E,INT((ROW()-3)/5)+2)</f>
        <v>0</v>
      </c>
      <c r="F525" s="158" t="s">
        <v>144</v>
      </c>
      <c r="G525" s="159">
        <f>SUMIF('③入力シート'!$U$4:$U$500,A525,'③入力シート'!$J$4:$J$500)</f>
        <v>0</v>
      </c>
      <c r="H525" s="158">
        <f>COUNTIF('③入力シート'!$U$4:$U$500,'集計表（市役所使用）'!$A525)</f>
        <v>0</v>
      </c>
    </row>
    <row r="526" spans="1:8">
      <c r="A526" s="157" t="str">
        <f t="shared" si="8"/>
        <v>0④</v>
      </c>
      <c r="B526" s="158">
        <f>INDEX('②利用者名簿'!$A:$A,INT((ROW()-3)/5)+2)</f>
        <v>0</v>
      </c>
      <c r="C526" s="158">
        <f>INDEX('②利用者名簿'!$B:$B,INT((ROW()-3)/5)+2)</f>
        <v>0</v>
      </c>
      <c r="D526" s="158">
        <f>INDEX('②利用者名簿'!$C:$C,INT((ROW()-3)/5)+2)</f>
        <v>0</v>
      </c>
      <c r="E526" s="158">
        <f>INDEX('②利用者名簿'!$E:$E,INT((ROW()-3)/5)+2)</f>
        <v>0</v>
      </c>
      <c r="F526" s="158" t="s">
        <v>34</v>
      </c>
      <c r="G526" s="159">
        <f>SUMIF('③入力シート'!$U$4:$U$500,A526,'③入力シート'!$J$4:$J$500)</f>
        <v>0</v>
      </c>
      <c r="H526" s="158">
        <f>COUNTIF('③入力シート'!$U$4:$U$500,'集計表（市役所使用）'!$A526)</f>
        <v>0</v>
      </c>
    </row>
    <row r="527" spans="1:8">
      <c r="A527" s="157" t="str">
        <f t="shared" si="8"/>
        <v>0⑤</v>
      </c>
      <c r="B527" s="158">
        <f>INDEX('②利用者名簿'!$A:$A,INT((ROW()-3)/5)+2)</f>
        <v>0</v>
      </c>
      <c r="C527" s="158">
        <f>INDEX('②利用者名簿'!$B:$B,INT((ROW()-3)/5)+2)</f>
        <v>0</v>
      </c>
      <c r="D527" s="158">
        <f>INDEX('②利用者名簿'!$C:$C,INT((ROW()-3)/5)+2)</f>
        <v>0</v>
      </c>
      <c r="E527" s="158">
        <f>INDEX('②利用者名簿'!$E:$E,INT((ROW()-3)/5)+2)</f>
        <v>0</v>
      </c>
      <c r="F527" s="158" t="s">
        <v>145</v>
      </c>
      <c r="G527" s="159">
        <f>SUMIF('③入力シート'!$U$4:$U$500,A527,'③入力シート'!$J$4:$J$500)</f>
        <v>0</v>
      </c>
      <c r="H527" s="158">
        <f>COUNTIF('③入力シート'!$U$4:$U$500,'集計表（市役所使用）'!$A527)</f>
        <v>0</v>
      </c>
    </row>
    <row r="528" spans="1:8">
      <c r="A528" s="157" t="str">
        <f t="shared" si="8"/>
        <v>0①</v>
      </c>
      <c r="B528" s="156">
        <f>INDEX('②利用者名簿'!$A:$A,INT((ROW()-3)/5)+2)</f>
        <v>0</v>
      </c>
      <c r="C528" s="156">
        <f>INDEX('②利用者名簿'!$B:$B,INT((ROW()-3)/5)+2)</f>
        <v>0</v>
      </c>
      <c r="D528" s="156">
        <f>INDEX('②利用者名簿'!$C:$C,INT((ROW()-3)/5)+2)</f>
        <v>0</v>
      </c>
      <c r="E528" s="156">
        <f>INDEX('②利用者名簿'!$E:$E,INT((ROW()-3)/5)+2)</f>
        <v>0</v>
      </c>
      <c r="F528" s="156" t="s">
        <v>143</v>
      </c>
      <c r="G528" s="160">
        <f>SUMIF('③入力シート'!$U$4:$U$500,A528,'③入力シート'!$J$4:$J$500)</f>
        <v>0</v>
      </c>
      <c r="H528" s="156">
        <f>COUNTIF('③入力シート'!$U$4:$U$500,'集計表（市役所使用）'!$A528)</f>
        <v>0</v>
      </c>
    </row>
    <row r="529" spans="1:8">
      <c r="A529" s="157" t="str">
        <f t="shared" si="8"/>
        <v>0②</v>
      </c>
      <c r="B529" s="156">
        <f>INDEX('②利用者名簿'!$A:$A,INT((ROW()-3)/5)+2)</f>
        <v>0</v>
      </c>
      <c r="C529" s="156">
        <f>INDEX('②利用者名簿'!$B:$B,INT((ROW()-3)/5)+2)</f>
        <v>0</v>
      </c>
      <c r="D529" s="156">
        <f>INDEX('②利用者名簿'!$C:$C,INT((ROW()-3)/5)+2)</f>
        <v>0</v>
      </c>
      <c r="E529" s="156">
        <f>INDEX('②利用者名簿'!$E:$E,INT((ROW()-3)/5)+2)</f>
        <v>0</v>
      </c>
      <c r="F529" s="156" t="s">
        <v>11</v>
      </c>
      <c r="G529" s="160">
        <f>SUMIF('③入力シート'!$U$4:$U$500,A529,'③入力シート'!$J$4:$J$500)</f>
        <v>0</v>
      </c>
      <c r="H529" s="156">
        <f>COUNTIF('③入力シート'!$U$4:$U$500,'集計表（市役所使用）'!$A529)</f>
        <v>0</v>
      </c>
    </row>
    <row r="530" spans="1:8">
      <c r="A530" s="157" t="str">
        <f t="shared" si="8"/>
        <v>0③</v>
      </c>
      <c r="B530" s="156">
        <f>INDEX('②利用者名簿'!$A:$A,INT((ROW()-3)/5)+2)</f>
        <v>0</v>
      </c>
      <c r="C530" s="156">
        <f>INDEX('②利用者名簿'!$B:$B,INT((ROW()-3)/5)+2)</f>
        <v>0</v>
      </c>
      <c r="D530" s="156">
        <f>INDEX('②利用者名簿'!$C:$C,INT((ROW()-3)/5)+2)</f>
        <v>0</v>
      </c>
      <c r="E530" s="156">
        <f>INDEX('②利用者名簿'!$E:$E,INT((ROW()-3)/5)+2)</f>
        <v>0</v>
      </c>
      <c r="F530" s="156" t="s">
        <v>144</v>
      </c>
      <c r="G530" s="160">
        <f>SUMIF('③入力シート'!$U$4:$U$500,A530,'③入力シート'!$J$4:$J$500)</f>
        <v>0</v>
      </c>
      <c r="H530" s="156">
        <f>COUNTIF('③入力シート'!$U$4:$U$500,'集計表（市役所使用）'!$A530)</f>
        <v>0</v>
      </c>
    </row>
    <row r="531" spans="1:8">
      <c r="A531" s="157" t="str">
        <f t="shared" si="8"/>
        <v>0④</v>
      </c>
      <c r="B531" s="156">
        <f>INDEX('②利用者名簿'!$A:$A,INT((ROW()-3)/5)+2)</f>
        <v>0</v>
      </c>
      <c r="C531" s="156">
        <f>INDEX('②利用者名簿'!$B:$B,INT((ROW()-3)/5)+2)</f>
        <v>0</v>
      </c>
      <c r="D531" s="156">
        <f>INDEX('②利用者名簿'!$C:$C,INT((ROW()-3)/5)+2)</f>
        <v>0</v>
      </c>
      <c r="E531" s="156">
        <f>INDEX('②利用者名簿'!$E:$E,INT((ROW()-3)/5)+2)</f>
        <v>0</v>
      </c>
      <c r="F531" s="156" t="s">
        <v>34</v>
      </c>
      <c r="G531" s="160">
        <f>SUMIF('③入力シート'!$U$4:$U$500,A531,'③入力シート'!$J$4:$J$500)</f>
        <v>0</v>
      </c>
      <c r="H531" s="156">
        <f>COUNTIF('③入力シート'!$U$4:$U$500,'集計表（市役所使用）'!$A531)</f>
        <v>0</v>
      </c>
    </row>
    <row r="532" spans="1:8">
      <c r="A532" s="157" t="str">
        <f t="shared" si="8"/>
        <v>0⑤</v>
      </c>
      <c r="B532" s="156">
        <f>INDEX('②利用者名簿'!$A:$A,INT((ROW()-3)/5)+2)</f>
        <v>0</v>
      </c>
      <c r="C532" s="156">
        <f>INDEX('②利用者名簿'!$B:$B,INT((ROW()-3)/5)+2)</f>
        <v>0</v>
      </c>
      <c r="D532" s="156">
        <f>INDEX('②利用者名簿'!$C:$C,INT((ROW()-3)/5)+2)</f>
        <v>0</v>
      </c>
      <c r="E532" s="156">
        <f>INDEX('②利用者名簿'!$E:$E,INT((ROW()-3)/5)+2)</f>
        <v>0</v>
      </c>
      <c r="F532" s="156" t="s">
        <v>145</v>
      </c>
      <c r="G532" s="160">
        <f>SUMIF('③入力シート'!$U$4:$U$500,A532,'③入力シート'!$J$4:$J$500)</f>
        <v>0</v>
      </c>
      <c r="H532" s="156">
        <f>COUNTIF('③入力シート'!$U$4:$U$500,'集計表（市役所使用）'!$A532)</f>
        <v>0</v>
      </c>
    </row>
    <row r="533" spans="1:8">
      <c r="A533" s="157" t="str">
        <f t="shared" si="8"/>
        <v>0①</v>
      </c>
      <c r="B533" s="158">
        <f>INDEX('②利用者名簿'!$A:$A,INT((ROW()-3)/5)+2)</f>
        <v>0</v>
      </c>
      <c r="C533" s="158">
        <f>INDEX('②利用者名簿'!$B:$B,INT((ROW()-3)/5)+2)</f>
        <v>0</v>
      </c>
      <c r="D533" s="158">
        <f>INDEX('②利用者名簿'!$C:$C,INT((ROW()-3)/5)+2)</f>
        <v>0</v>
      </c>
      <c r="E533" s="158">
        <f>INDEX('②利用者名簿'!$E:$E,INT((ROW()-3)/5)+2)</f>
        <v>0</v>
      </c>
      <c r="F533" s="158" t="s">
        <v>143</v>
      </c>
      <c r="G533" s="159">
        <f>SUMIF('③入力シート'!$U$4:$U$500,A533,'③入力シート'!$J$4:$J$500)</f>
        <v>0</v>
      </c>
      <c r="H533" s="158">
        <f>COUNTIF('③入力シート'!$U$4:$U$500,'集計表（市役所使用）'!$A533)</f>
        <v>0</v>
      </c>
    </row>
    <row r="534" spans="1:8">
      <c r="A534" s="157" t="str">
        <f t="shared" si="8"/>
        <v>0②</v>
      </c>
      <c r="B534" s="158">
        <f>INDEX('②利用者名簿'!$A:$A,INT((ROW()-3)/5)+2)</f>
        <v>0</v>
      </c>
      <c r="C534" s="158">
        <f>INDEX('②利用者名簿'!$B:$B,INT((ROW()-3)/5)+2)</f>
        <v>0</v>
      </c>
      <c r="D534" s="158">
        <f>INDEX('②利用者名簿'!$C:$C,INT((ROW()-3)/5)+2)</f>
        <v>0</v>
      </c>
      <c r="E534" s="158">
        <f>INDEX('②利用者名簿'!$E:$E,INT((ROW()-3)/5)+2)</f>
        <v>0</v>
      </c>
      <c r="F534" s="158" t="s">
        <v>11</v>
      </c>
      <c r="G534" s="159">
        <f>SUMIF('③入力シート'!$U$4:$U$500,A534,'③入力シート'!$J$4:$J$500)</f>
        <v>0</v>
      </c>
      <c r="H534" s="158">
        <f>COUNTIF('③入力シート'!$U$4:$U$500,'集計表（市役所使用）'!$A534)</f>
        <v>0</v>
      </c>
    </row>
    <row r="535" spans="1:8">
      <c r="A535" s="157" t="str">
        <f t="shared" si="8"/>
        <v>0③</v>
      </c>
      <c r="B535" s="158">
        <f>INDEX('②利用者名簿'!$A:$A,INT((ROW()-3)/5)+2)</f>
        <v>0</v>
      </c>
      <c r="C535" s="158">
        <f>INDEX('②利用者名簿'!$B:$B,INT((ROW()-3)/5)+2)</f>
        <v>0</v>
      </c>
      <c r="D535" s="158">
        <f>INDEX('②利用者名簿'!$C:$C,INT((ROW()-3)/5)+2)</f>
        <v>0</v>
      </c>
      <c r="E535" s="158">
        <f>INDEX('②利用者名簿'!$E:$E,INT((ROW()-3)/5)+2)</f>
        <v>0</v>
      </c>
      <c r="F535" s="158" t="s">
        <v>144</v>
      </c>
      <c r="G535" s="159">
        <f>SUMIF('③入力シート'!$U$4:$U$500,A535,'③入力シート'!$J$4:$J$500)</f>
        <v>0</v>
      </c>
      <c r="H535" s="158">
        <f>COUNTIF('③入力シート'!$U$4:$U$500,'集計表（市役所使用）'!$A535)</f>
        <v>0</v>
      </c>
    </row>
    <row r="536" spans="1:8">
      <c r="A536" s="157" t="str">
        <f t="shared" si="8"/>
        <v>0④</v>
      </c>
      <c r="B536" s="158">
        <f>INDEX('②利用者名簿'!$A:$A,INT((ROW()-3)/5)+2)</f>
        <v>0</v>
      </c>
      <c r="C536" s="158">
        <f>INDEX('②利用者名簿'!$B:$B,INT((ROW()-3)/5)+2)</f>
        <v>0</v>
      </c>
      <c r="D536" s="158">
        <f>INDEX('②利用者名簿'!$C:$C,INT((ROW()-3)/5)+2)</f>
        <v>0</v>
      </c>
      <c r="E536" s="158">
        <f>INDEX('②利用者名簿'!$E:$E,INT((ROW()-3)/5)+2)</f>
        <v>0</v>
      </c>
      <c r="F536" s="158" t="s">
        <v>34</v>
      </c>
      <c r="G536" s="159">
        <f>SUMIF('③入力シート'!$U$4:$U$500,A536,'③入力シート'!$J$4:$J$500)</f>
        <v>0</v>
      </c>
      <c r="H536" s="158">
        <f>COUNTIF('③入力シート'!$U$4:$U$500,'集計表（市役所使用）'!$A536)</f>
        <v>0</v>
      </c>
    </row>
    <row r="537" spans="1:8">
      <c r="A537" s="157" t="str">
        <f t="shared" si="8"/>
        <v>0⑤</v>
      </c>
      <c r="B537" s="158">
        <f>INDEX('②利用者名簿'!$A:$A,INT((ROW()-3)/5)+2)</f>
        <v>0</v>
      </c>
      <c r="C537" s="158">
        <f>INDEX('②利用者名簿'!$B:$B,INT((ROW()-3)/5)+2)</f>
        <v>0</v>
      </c>
      <c r="D537" s="158">
        <f>INDEX('②利用者名簿'!$C:$C,INT((ROW()-3)/5)+2)</f>
        <v>0</v>
      </c>
      <c r="E537" s="158">
        <f>INDEX('②利用者名簿'!$E:$E,INT((ROW()-3)/5)+2)</f>
        <v>0</v>
      </c>
      <c r="F537" s="158" t="s">
        <v>145</v>
      </c>
      <c r="G537" s="159">
        <f>SUMIF('③入力シート'!$U$4:$U$500,A537,'③入力シート'!$J$4:$J$500)</f>
        <v>0</v>
      </c>
      <c r="H537" s="158">
        <f>COUNTIF('③入力シート'!$U$4:$U$500,'集計表（市役所使用）'!$A537)</f>
        <v>0</v>
      </c>
    </row>
    <row r="538" spans="1:8">
      <c r="A538" s="157" t="str">
        <f t="shared" si="8"/>
        <v>0①</v>
      </c>
      <c r="B538" s="156">
        <f>INDEX('②利用者名簿'!$A:$A,INT((ROW()-3)/5)+2)</f>
        <v>0</v>
      </c>
      <c r="C538" s="156">
        <f>INDEX('②利用者名簿'!$B:$B,INT((ROW()-3)/5)+2)</f>
        <v>0</v>
      </c>
      <c r="D538" s="156">
        <f>INDEX('②利用者名簿'!$C:$C,INT((ROW()-3)/5)+2)</f>
        <v>0</v>
      </c>
      <c r="E538" s="156">
        <f>INDEX('②利用者名簿'!$E:$E,INT((ROW()-3)/5)+2)</f>
        <v>0</v>
      </c>
      <c r="F538" s="156" t="s">
        <v>143</v>
      </c>
      <c r="G538" s="160">
        <f>SUMIF('③入力シート'!$U$4:$U$500,A538,'③入力シート'!$J$4:$J$500)</f>
        <v>0</v>
      </c>
      <c r="H538" s="156">
        <f>COUNTIF('③入力シート'!$U$4:$U$500,'集計表（市役所使用）'!$A538)</f>
        <v>0</v>
      </c>
    </row>
    <row r="539" spans="1:8">
      <c r="A539" s="157" t="str">
        <f t="shared" si="8"/>
        <v>0②</v>
      </c>
      <c r="B539" s="156">
        <f>INDEX('②利用者名簿'!$A:$A,INT((ROW()-3)/5)+2)</f>
        <v>0</v>
      </c>
      <c r="C539" s="156">
        <f>INDEX('②利用者名簿'!$B:$B,INT((ROW()-3)/5)+2)</f>
        <v>0</v>
      </c>
      <c r="D539" s="156">
        <f>INDEX('②利用者名簿'!$C:$C,INT((ROW()-3)/5)+2)</f>
        <v>0</v>
      </c>
      <c r="E539" s="156">
        <f>INDEX('②利用者名簿'!$E:$E,INT((ROW()-3)/5)+2)</f>
        <v>0</v>
      </c>
      <c r="F539" s="156" t="s">
        <v>11</v>
      </c>
      <c r="G539" s="160">
        <f>SUMIF('③入力シート'!$U$4:$U$500,A539,'③入力シート'!$J$4:$J$500)</f>
        <v>0</v>
      </c>
      <c r="H539" s="156">
        <f>COUNTIF('③入力シート'!$U$4:$U$500,'集計表（市役所使用）'!$A539)</f>
        <v>0</v>
      </c>
    </row>
    <row r="540" spans="1:8">
      <c r="A540" s="157" t="str">
        <f t="shared" si="8"/>
        <v>0③</v>
      </c>
      <c r="B540" s="156">
        <f>INDEX('②利用者名簿'!$A:$A,INT((ROW()-3)/5)+2)</f>
        <v>0</v>
      </c>
      <c r="C540" s="156">
        <f>INDEX('②利用者名簿'!$B:$B,INT((ROW()-3)/5)+2)</f>
        <v>0</v>
      </c>
      <c r="D540" s="156">
        <f>INDEX('②利用者名簿'!$C:$C,INT((ROW()-3)/5)+2)</f>
        <v>0</v>
      </c>
      <c r="E540" s="156">
        <f>INDEX('②利用者名簿'!$E:$E,INT((ROW()-3)/5)+2)</f>
        <v>0</v>
      </c>
      <c r="F540" s="156" t="s">
        <v>144</v>
      </c>
      <c r="G540" s="160">
        <f>SUMIF('③入力シート'!$U$4:$U$500,A540,'③入力シート'!$J$4:$J$500)</f>
        <v>0</v>
      </c>
      <c r="H540" s="156">
        <f>COUNTIF('③入力シート'!$U$4:$U$500,'集計表（市役所使用）'!$A540)</f>
        <v>0</v>
      </c>
    </row>
    <row r="541" spans="1:8">
      <c r="A541" s="157" t="str">
        <f t="shared" si="8"/>
        <v>0④</v>
      </c>
      <c r="B541" s="156">
        <f>INDEX('②利用者名簿'!$A:$A,INT((ROW()-3)/5)+2)</f>
        <v>0</v>
      </c>
      <c r="C541" s="156">
        <f>INDEX('②利用者名簿'!$B:$B,INT((ROW()-3)/5)+2)</f>
        <v>0</v>
      </c>
      <c r="D541" s="156">
        <f>INDEX('②利用者名簿'!$C:$C,INT((ROW()-3)/5)+2)</f>
        <v>0</v>
      </c>
      <c r="E541" s="156">
        <f>INDEX('②利用者名簿'!$E:$E,INT((ROW()-3)/5)+2)</f>
        <v>0</v>
      </c>
      <c r="F541" s="156" t="s">
        <v>34</v>
      </c>
      <c r="G541" s="160">
        <f>SUMIF('③入力シート'!$U$4:$U$500,A541,'③入力シート'!$J$4:$J$500)</f>
        <v>0</v>
      </c>
      <c r="H541" s="156">
        <f>COUNTIF('③入力シート'!$U$4:$U$500,'集計表（市役所使用）'!$A541)</f>
        <v>0</v>
      </c>
    </row>
    <row r="542" spans="1:8">
      <c r="A542" s="157" t="str">
        <f t="shared" si="8"/>
        <v>0⑤</v>
      </c>
      <c r="B542" s="156">
        <f>INDEX('②利用者名簿'!$A:$A,INT((ROW()-3)/5)+2)</f>
        <v>0</v>
      </c>
      <c r="C542" s="156">
        <f>INDEX('②利用者名簿'!$B:$B,INT((ROW()-3)/5)+2)</f>
        <v>0</v>
      </c>
      <c r="D542" s="156">
        <f>INDEX('②利用者名簿'!$C:$C,INT((ROW()-3)/5)+2)</f>
        <v>0</v>
      </c>
      <c r="E542" s="156">
        <f>INDEX('②利用者名簿'!$E:$E,INT((ROW()-3)/5)+2)</f>
        <v>0</v>
      </c>
      <c r="F542" s="156" t="s">
        <v>145</v>
      </c>
      <c r="G542" s="160">
        <f>SUMIF('③入力シート'!$U$4:$U$500,A542,'③入力シート'!$J$4:$J$500)</f>
        <v>0</v>
      </c>
      <c r="H542" s="156">
        <f>COUNTIF('③入力シート'!$U$4:$U$500,'集計表（市役所使用）'!$A542)</f>
        <v>0</v>
      </c>
    </row>
    <row r="543" spans="1:8">
      <c r="A543" s="157" t="str">
        <f t="shared" si="8"/>
        <v>0①</v>
      </c>
      <c r="B543" s="158">
        <f>INDEX('②利用者名簿'!$A:$A,INT((ROW()-3)/5)+2)</f>
        <v>0</v>
      </c>
      <c r="C543" s="158">
        <f>INDEX('②利用者名簿'!$B:$B,INT((ROW()-3)/5)+2)</f>
        <v>0</v>
      </c>
      <c r="D543" s="158">
        <f>INDEX('②利用者名簿'!$C:$C,INT((ROW()-3)/5)+2)</f>
        <v>0</v>
      </c>
      <c r="E543" s="158">
        <f>INDEX('②利用者名簿'!$E:$E,INT((ROW()-3)/5)+2)</f>
        <v>0</v>
      </c>
      <c r="F543" s="158" t="s">
        <v>143</v>
      </c>
      <c r="G543" s="159">
        <f>SUMIF('③入力シート'!$U$4:$U$500,A543,'③入力シート'!$J$4:$J$500)</f>
        <v>0</v>
      </c>
      <c r="H543" s="158">
        <f>COUNTIF('③入力シート'!$U$4:$U$500,'集計表（市役所使用）'!$A543)</f>
        <v>0</v>
      </c>
    </row>
    <row r="544" spans="1:8">
      <c r="A544" s="157" t="str">
        <f t="shared" si="8"/>
        <v>0②</v>
      </c>
      <c r="B544" s="158">
        <f>INDEX('②利用者名簿'!$A:$A,INT((ROW()-3)/5)+2)</f>
        <v>0</v>
      </c>
      <c r="C544" s="158">
        <f>INDEX('②利用者名簿'!$B:$B,INT((ROW()-3)/5)+2)</f>
        <v>0</v>
      </c>
      <c r="D544" s="158">
        <f>INDEX('②利用者名簿'!$C:$C,INT((ROW()-3)/5)+2)</f>
        <v>0</v>
      </c>
      <c r="E544" s="158">
        <f>INDEX('②利用者名簿'!$E:$E,INT((ROW()-3)/5)+2)</f>
        <v>0</v>
      </c>
      <c r="F544" s="158" t="s">
        <v>11</v>
      </c>
      <c r="G544" s="159">
        <f>SUMIF('③入力シート'!$U$4:$U$500,A544,'③入力シート'!$J$4:$J$500)</f>
        <v>0</v>
      </c>
      <c r="H544" s="158">
        <f>COUNTIF('③入力シート'!$U$4:$U$500,'集計表（市役所使用）'!$A544)</f>
        <v>0</v>
      </c>
    </row>
    <row r="545" spans="1:8">
      <c r="A545" s="157" t="str">
        <f t="shared" si="8"/>
        <v>0③</v>
      </c>
      <c r="B545" s="158">
        <f>INDEX('②利用者名簿'!$A:$A,INT((ROW()-3)/5)+2)</f>
        <v>0</v>
      </c>
      <c r="C545" s="158">
        <f>INDEX('②利用者名簿'!$B:$B,INT((ROW()-3)/5)+2)</f>
        <v>0</v>
      </c>
      <c r="D545" s="158">
        <f>INDEX('②利用者名簿'!$C:$C,INT((ROW()-3)/5)+2)</f>
        <v>0</v>
      </c>
      <c r="E545" s="158">
        <f>INDEX('②利用者名簿'!$E:$E,INT((ROW()-3)/5)+2)</f>
        <v>0</v>
      </c>
      <c r="F545" s="158" t="s">
        <v>144</v>
      </c>
      <c r="G545" s="159">
        <f>SUMIF('③入力シート'!$U$4:$U$500,A545,'③入力シート'!$J$4:$J$500)</f>
        <v>0</v>
      </c>
      <c r="H545" s="158">
        <f>COUNTIF('③入力シート'!$U$4:$U$500,'集計表（市役所使用）'!$A545)</f>
        <v>0</v>
      </c>
    </row>
    <row r="546" spans="1:8">
      <c r="A546" s="157" t="str">
        <f t="shared" si="8"/>
        <v>0④</v>
      </c>
      <c r="B546" s="158">
        <f>INDEX('②利用者名簿'!$A:$A,INT((ROW()-3)/5)+2)</f>
        <v>0</v>
      </c>
      <c r="C546" s="158">
        <f>INDEX('②利用者名簿'!$B:$B,INT((ROW()-3)/5)+2)</f>
        <v>0</v>
      </c>
      <c r="D546" s="158">
        <f>INDEX('②利用者名簿'!$C:$C,INT((ROW()-3)/5)+2)</f>
        <v>0</v>
      </c>
      <c r="E546" s="158">
        <f>INDEX('②利用者名簿'!$E:$E,INT((ROW()-3)/5)+2)</f>
        <v>0</v>
      </c>
      <c r="F546" s="158" t="s">
        <v>34</v>
      </c>
      <c r="G546" s="159">
        <f>SUMIF('③入力シート'!$U$4:$U$500,A546,'③入力シート'!$J$4:$J$500)</f>
        <v>0</v>
      </c>
      <c r="H546" s="158">
        <f>COUNTIF('③入力シート'!$U$4:$U$500,'集計表（市役所使用）'!$A546)</f>
        <v>0</v>
      </c>
    </row>
    <row r="547" spans="1:8">
      <c r="A547" s="157" t="str">
        <f t="shared" si="8"/>
        <v>0⑤</v>
      </c>
      <c r="B547" s="158">
        <f>INDEX('②利用者名簿'!$A:$A,INT((ROW()-3)/5)+2)</f>
        <v>0</v>
      </c>
      <c r="C547" s="158">
        <f>INDEX('②利用者名簿'!$B:$B,INT((ROW()-3)/5)+2)</f>
        <v>0</v>
      </c>
      <c r="D547" s="158">
        <f>INDEX('②利用者名簿'!$C:$C,INT((ROW()-3)/5)+2)</f>
        <v>0</v>
      </c>
      <c r="E547" s="158">
        <f>INDEX('②利用者名簿'!$E:$E,INT((ROW()-3)/5)+2)</f>
        <v>0</v>
      </c>
      <c r="F547" s="158" t="s">
        <v>145</v>
      </c>
      <c r="G547" s="159">
        <f>SUMIF('③入力シート'!$U$4:$U$500,A547,'③入力シート'!$J$4:$J$500)</f>
        <v>0</v>
      </c>
      <c r="H547" s="158">
        <f>COUNTIF('③入力シート'!$U$4:$U$500,'集計表（市役所使用）'!$A547)</f>
        <v>0</v>
      </c>
    </row>
    <row r="548" spans="1:8">
      <c r="A548" s="157" t="str">
        <f t="shared" si="8"/>
        <v>0①</v>
      </c>
      <c r="B548" s="156">
        <f>INDEX('②利用者名簿'!$A:$A,INT((ROW()-3)/5)+2)</f>
        <v>0</v>
      </c>
      <c r="C548" s="156">
        <f>INDEX('②利用者名簿'!$B:$B,INT((ROW()-3)/5)+2)</f>
        <v>0</v>
      </c>
      <c r="D548" s="156">
        <f>INDEX('②利用者名簿'!$C:$C,INT((ROW()-3)/5)+2)</f>
        <v>0</v>
      </c>
      <c r="E548" s="156">
        <f>INDEX('②利用者名簿'!$E:$E,INT((ROW()-3)/5)+2)</f>
        <v>0</v>
      </c>
      <c r="F548" s="156" t="s">
        <v>143</v>
      </c>
      <c r="G548" s="160">
        <f>SUMIF('③入力シート'!$U$4:$U$500,A548,'③入力シート'!$J$4:$J$500)</f>
        <v>0</v>
      </c>
      <c r="H548" s="156">
        <f>COUNTIF('③入力シート'!$U$4:$U$500,'集計表（市役所使用）'!$A548)</f>
        <v>0</v>
      </c>
    </row>
    <row r="549" spans="1:8">
      <c r="A549" s="157" t="str">
        <f t="shared" si="8"/>
        <v>0②</v>
      </c>
      <c r="B549" s="156">
        <f>INDEX('②利用者名簿'!$A:$A,INT((ROW()-3)/5)+2)</f>
        <v>0</v>
      </c>
      <c r="C549" s="156">
        <f>INDEX('②利用者名簿'!$B:$B,INT((ROW()-3)/5)+2)</f>
        <v>0</v>
      </c>
      <c r="D549" s="156">
        <f>INDEX('②利用者名簿'!$C:$C,INT((ROW()-3)/5)+2)</f>
        <v>0</v>
      </c>
      <c r="E549" s="156">
        <f>INDEX('②利用者名簿'!$E:$E,INT((ROW()-3)/5)+2)</f>
        <v>0</v>
      </c>
      <c r="F549" s="156" t="s">
        <v>11</v>
      </c>
      <c r="G549" s="160">
        <f>SUMIF('③入力シート'!$U$4:$U$500,A549,'③入力シート'!$J$4:$J$500)</f>
        <v>0</v>
      </c>
      <c r="H549" s="156">
        <f>COUNTIF('③入力シート'!$U$4:$U$500,'集計表（市役所使用）'!$A549)</f>
        <v>0</v>
      </c>
    </row>
    <row r="550" spans="1:8">
      <c r="A550" s="157" t="str">
        <f t="shared" si="8"/>
        <v>0③</v>
      </c>
      <c r="B550" s="156">
        <f>INDEX('②利用者名簿'!$A:$A,INT((ROW()-3)/5)+2)</f>
        <v>0</v>
      </c>
      <c r="C550" s="156">
        <f>INDEX('②利用者名簿'!$B:$B,INT((ROW()-3)/5)+2)</f>
        <v>0</v>
      </c>
      <c r="D550" s="156">
        <f>INDEX('②利用者名簿'!$C:$C,INT((ROW()-3)/5)+2)</f>
        <v>0</v>
      </c>
      <c r="E550" s="156">
        <f>INDEX('②利用者名簿'!$E:$E,INT((ROW()-3)/5)+2)</f>
        <v>0</v>
      </c>
      <c r="F550" s="156" t="s">
        <v>144</v>
      </c>
      <c r="G550" s="160">
        <f>SUMIF('③入力シート'!$U$4:$U$500,A550,'③入力シート'!$J$4:$J$500)</f>
        <v>0</v>
      </c>
      <c r="H550" s="156">
        <f>COUNTIF('③入力シート'!$U$4:$U$500,'集計表（市役所使用）'!$A550)</f>
        <v>0</v>
      </c>
    </row>
    <row r="551" spans="1:8">
      <c r="A551" s="157" t="str">
        <f t="shared" si="8"/>
        <v>0④</v>
      </c>
      <c r="B551" s="156">
        <f>INDEX('②利用者名簿'!$A:$A,INT((ROW()-3)/5)+2)</f>
        <v>0</v>
      </c>
      <c r="C551" s="156">
        <f>INDEX('②利用者名簿'!$B:$B,INT((ROW()-3)/5)+2)</f>
        <v>0</v>
      </c>
      <c r="D551" s="156">
        <f>INDEX('②利用者名簿'!$C:$C,INT((ROW()-3)/5)+2)</f>
        <v>0</v>
      </c>
      <c r="E551" s="156">
        <f>INDEX('②利用者名簿'!$E:$E,INT((ROW()-3)/5)+2)</f>
        <v>0</v>
      </c>
      <c r="F551" s="156" t="s">
        <v>34</v>
      </c>
      <c r="G551" s="160">
        <f>SUMIF('③入力シート'!$U$4:$U$500,A551,'③入力シート'!$J$4:$J$500)</f>
        <v>0</v>
      </c>
      <c r="H551" s="156">
        <f>COUNTIF('③入力シート'!$U$4:$U$500,'集計表（市役所使用）'!$A551)</f>
        <v>0</v>
      </c>
    </row>
    <row r="552" spans="1:8">
      <c r="A552" s="157" t="str">
        <f t="shared" si="8"/>
        <v>0⑤</v>
      </c>
      <c r="B552" s="156">
        <f>INDEX('②利用者名簿'!$A:$A,INT((ROW()-3)/5)+2)</f>
        <v>0</v>
      </c>
      <c r="C552" s="156">
        <f>INDEX('②利用者名簿'!$B:$B,INT((ROW()-3)/5)+2)</f>
        <v>0</v>
      </c>
      <c r="D552" s="156">
        <f>INDEX('②利用者名簿'!$C:$C,INT((ROW()-3)/5)+2)</f>
        <v>0</v>
      </c>
      <c r="E552" s="156">
        <f>INDEX('②利用者名簿'!$E:$E,INT((ROW()-3)/5)+2)</f>
        <v>0</v>
      </c>
      <c r="F552" s="156" t="s">
        <v>145</v>
      </c>
      <c r="G552" s="160">
        <f>SUMIF('③入力シート'!$U$4:$U$500,A552,'③入力シート'!$J$4:$J$500)</f>
        <v>0</v>
      </c>
      <c r="H552" s="156">
        <f>COUNTIF('③入力シート'!$U$4:$U$500,'集計表（市役所使用）'!$A552)</f>
        <v>0</v>
      </c>
    </row>
    <row r="553" spans="1:8">
      <c r="A553" s="157" t="str">
        <f t="shared" si="8"/>
        <v>0①</v>
      </c>
      <c r="B553" s="158">
        <f>INDEX('②利用者名簿'!$A:$A,INT((ROW()-3)/5)+2)</f>
        <v>0</v>
      </c>
      <c r="C553" s="158">
        <f>INDEX('②利用者名簿'!$B:$B,INT((ROW()-3)/5)+2)</f>
        <v>0</v>
      </c>
      <c r="D553" s="158">
        <f>INDEX('②利用者名簿'!$C:$C,INT((ROW()-3)/5)+2)</f>
        <v>0</v>
      </c>
      <c r="E553" s="158">
        <f>INDEX('②利用者名簿'!$E:$E,INT((ROW()-3)/5)+2)</f>
        <v>0</v>
      </c>
      <c r="F553" s="158" t="s">
        <v>143</v>
      </c>
      <c r="G553" s="159">
        <f>SUMIF('③入力シート'!$U$4:$U$500,A553,'③入力シート'!$J$4:$J$500)</f>
        <v>0</v>
      </c>
      <c r="H553" s="158">
        <f>COUNTIF('③入力シート'!$U$4:$U$500,'集計表（市役所使用）'!$A553)</f>
        <v>0</v>
      </c>
    </row>
    <row r="554" spans="1:8">
      <c r="A554" s="157" t="str">
        <f t="shared" si="8"/>
        <v>0②</v>
      </c>
      <c r="B554" s="158">
        <f>INDEX('②利用者名簿'!$A:$A,INT((ROW()-3)/5)+2)</f>
        <v>0</v>
      </c>
      <c r="C554" s="158">
        <f>INDEX('②利用者名簿'!$B:$B,INT((ROW()-3)/5)+2)</f>
        <v>0</v>
      </c>
      <c r="D554" s="158">
        <f>INDEX('②利用者名簿'!$C:$C,INT((ROW()-3)/5)+2)</f>
        <v>0</v>
      </c>
      <c r="E554" s="158">
        <f>INDEX('②利用者名簿'!$E:$E,INT((ROW()-3)/5)+2)</f>
        <v>0</v>
      </c>
      <c r="F554" s="158" t="s">
        <v>11</v>
      </c>
      <c r="G554" s="159">
        <f>SUMIF('③入力シート'!$U$4:$U$500,A554,'③入力シート'!$J$4:$J$500)</f>
        <v>0</v>
      </c>
      <c r="H554" s="158">
        <f>COUNTIF('③入力シート'!$U$4:$U$500,'集計表（市役所使用）'!$A554)</f>
        <v>0</v>
      </c>
    </row>
    <row r="555" spans="1:8">
      <c r="A555" s="157" t="str">
        <f t="shared" si="8"/>
        <v>0③</v>
      </c>
      <c r="B555" s="158">
        <f>INDEX('②利用者名簿'!$A:$A,INT((ROW()-3)/5)+2)</f>
        <v>0</v>
      </c>
      <c r="C555" s="158">
        <f>INDEX('②利用者名簿'!$B:$B,INT((ROW()-3)/5)+2)</f>
        <v>0</v>
      </c>
      <c r="D555" s="158">
        <f>INDEX('②利用者名簿'!$C:$C,INT((ROW()-3)/5)+2)</f>
        <v>0</v>
      </c>
      <c r="E555" s="158">
        <f>INDEX('②利用者名簿'!$E:$E,INT((ROW()-3)/5)+2)</f>
        <v>0</v>
      </c>
      <c r="F555" s="158" t="s">
        <v>144</v>
      </c>
      <c r="G555" s="159">
        <f>SUMIF('③入力シート'!$U$4:$U$500,A555,'③入力シート'!$J$4:$J$500)</f>
        <v>0</v>
      </c>
      <c r="H555" s="158">
        <f>COUNTIF('③入力シート'!$U$4:$U$500,'集計表（市役所使用）'!$A555)</f>
        <v>0</v>
      </c>
    </row>
    <row r="556" spans="1:8">
      <c r="A556" s="157" t="str">
        <f t="shared" si="8"/>
        <v>0④</v>
      </c>
      <c r="B556" s="158">
        <f>INDEX('②利用者名簿'!$A:$A,INT((ROW()-3)/5)+2)</f>
        <v>0</v>
      </c>
      <c r="C556" s="158">
        <f>INDEX('②利用者名簿'!$B:$B,INT((ROW()-3)/5)+2)</f>
        <v>0</v>
      </c>
      <c r="D556" s="158">
        <f>INDEX('②利用者名簿'!$C:$C,INT((ROW()-3)/5)+2)</f>
        <v>0</v>
      </c>
      <c r="E556" s="158">
        <f>INDEX('②利用者名簿'!$E:$E,INT((ROW()-3)/5)+2)</f>
        <v>0</v>
      </c>
      <c r="F556" s="158" t="s">
        <v>34</v>
      </c>
      <c r="G556" s="159">
        <f>SUMIF('③入力シート'!$U$4:$U$500,A556,'③入力シート'!$J$4:$J$500)</f>
        <v>0</v>
      </c>
      <c r="H556" s="158">
        <f>COUNTIF('③入力シート'!$U$4:$U$500,'集計表（市役所使用）'!$A556)</f>
        <v>0</v>
      </c>
    </row>
    <row r="557" spans="1:8">
      <c r="A557" s="157" t="str">
        <f t="shared" si="8"/>
        <v>0⑤</v>
      </c>
      <c r="B557" s="158">
        <f>INDEX('②利用者名簿'!$A:$A,INT((ROW()-3)/5)+2)</f>
        <v>0</v>
      </c>
      <c r="C557" s="158">
        <f>INDEX('②利用者名簿'!$B:$B,INT((ROW()-3)/5)+2)</f>
        <v>0</v>
      </c>
      <c r="D557" s="158">
        <f>INDEX('②利用者名簿'!$C:$C,INT((ROW()-3)/5)+2)</f>
        <v>0</v>
      </c>
      <c r="E557" s="158">
        <f>INDEX('②利用者名簿'!$E:$E,INT((ROW()-3)/5)+2)</f>
        <v>0</v>
      </c>
      <c r="F557" s="158" t="s">
        <v>145</v>
      </c>
      <c r="G557" s="159">
        <f>SUMIF('③入力シート'!$U$4:$U$500,A557,'③入力シート'!$J$4:$J$500)</f>
        <v>0</v>
      </c>
      <c r="H557" s="158">
        <f>COUNTIF('③入力シート'!$U$4:$U$500,'集計表（市役所使用）'!$A557)</f>
        <v>0</v>
      </c>
    </row>
    <row r="558" spans="1:8">
      <c r="A558" s="157" t="str">
        <f t="shared" si="8"/>
        <v>0①</v>
      </c>
      <c r="B558" s="156">
        <f>INDEX('②利用者名簿'!$A:$A,INT((ROW()-3)/5)+2)</f>
        <v>0</v>
      </c>
      <c r="C558" s="156">
        <f>INDEX('②利用者名簿'!$B:$B,INT((ROW()-3)/5)+2)</f>
        <v>0</v>
      </c>
      <c r="D558" s="156">
        <f>INDEX('②利用者名簿'!$C:$C,INT((ROW()-3)/5)+2)</f>
        <v>0</v>
      </c>
      <c r="E558" s="156">
        <f>INDEX('②利用者名簿'!$E:$E,INT((ROW()-3)/5)+2)</f>
        <v>0</v>
      </c>
      <c r="F558" s="156" t="s">
        <v>143</v>
      </c>
      <c r="G558" s="160">
        <f>SUMIF('③入力シート'!$U$4:$U$500,A558,'③入力シート'!$J$4:$J$500)</f>
        <v>0</v>
      </c>
      <c r="H558" s="156">
        <f>COUNTIF('③入力シート'!$U$4:$U$500,'集計表（市役所使用）'!$A558)</f>
        <v>0</v>
      </c>
    </row>
    <row r="559" spans="1:8">
      <c r="A559" s="157" t="str">
        <f t="shared" si="8"/>
        <v>0②</v>
      </c>
      <c r="B559" s="156">
        <f>INDEX('②利用者名簿'!$A:$A,INT((ROW()-3)/5)+2)</f>
        <v>0</v>
      </c>
      <c r="C559" s="156">
        <f>INDEX('②利用者名簿'!$B:$B,INT((ROW()-3)/5)+2)</f>
        <v>0</v>
      </c>
      <c r="D559" s="156">
        <f>INDEX('②利用者名簿'!$C:$C,INT((ROW()-3)/5)+2)</f>
        <v>0</v>
      </c>
      <c r="E559" s="156">
        <f>INDEX('②利用者名簿'!$E:$E,INT((ROW()-3)/5)+2)</f>
        <v>0</v>
      </c>
      <c r="F559" s="156" t="s">
        <v>11</v>
      </c>
      <c r="G559" s="160">
        <f>SUMIF('③入力シート'!$U$4:$U$500,A559,'③入力シート'!$J$4:$J$500)</f>
        <v>0</v>
      </c>
      <c r="H559" s="156">
        <f>COUNTIF('③入力シート'!$U$4:$U$500,'集計表（市役所使用）'!$A559)</f>
        <v>0</v>
      </c>
    </row>
    <row r="560" spans="1:8">
      <c r="A560" s="157" t="str">
        <f t="shared" si="8"/>
        <v>0③</v>
      </c>
      <c r="B560" s="156">
        <f>INDEX('②利用者名簿'!$A:$A,INT((ROW()-3)/5)+2)</f>
        <v>0</v>
      </c>
      <c r="C560" s="156">
        <f>INDEX('②利用者名簿'!$B:$B,INT((ROW()-3)/5)+2)</f>
        <v>0</v>
      </c>
      <c r="D560" s="156">
        <f>INDEX('②利用者名簿'!$C:$C,INT((ROW()-3)/5)+2)</f>
        <v>0</v>
      </c>
      <c r="E560" s="156">
        <f>INDEX('②利用者名簿'!$E:$E,INT((ROW()-3)/5)+2)</f>
        <v>0</v>
      </c>
      <c r="F560" s="156" t="s">
        <v>144</v>
      </c>
      <c r="G560" s="160">
        <f>SUMIF('③入力シート'!$U$4:$U$500,A560,'③入力シート'!$J$4:$J$500)</f>
        <v>0</v>
      </c>
      <c r="H560" s="156">
        <f>COUNTIF('③入力シート'!$U$4:$U$500,'集計表（市役所使用）'!$A560)</f>
        <v>0</v>
      </c>
    </row>
    <row r="561" spans="1:8">
      <c r="A561" s="157" t="str">
        <f t="shared" si="8"/>
        <v>0④</v>
      </c>
      <c r="B561" s="156">
        <f>INDEX('②利用者名簿'!$A:$A,INT((ROW()-3)/5)+2)</f>
        <v>0</v>
      </c>
      <c r="C561" s="156">
        <f>INDEX('②利用者名簿'!$B:$B,INT((ROW()-3)/5)+2)</f>
        <v>0</v>
      </c>
      <c r="D561" s="156">
        <f>INDEX('②利用者名簿'!$C:$C,INT((ROW()-3)/5)+2)</f>
        <v>0</v>
      </c>
      <c r="E561" s="156">
        <f>INDEX('②利用者名簿'!$E:$E,INT((ROW()-3)/5)+2)</f>
        <v>0</v>
      </c>
      <c r="F561" s="156" t="s">
        <v>34</v>
      </c>
      <c r="G561" s="160">
        <f>SUMIF('③入力シート'!$U$4:$U$500,A561,'③入力シート'!$J$4:$J$500)</f>
        <v>0</v>
      </c>
      <c r="H561" s="156">
        <f>COUNTIF('③入力シート'!$U$4:$U$500,'集計表（市役所使用）'!$A561)</f>
        <v>0</v>
      </c>
    </row>
    <row r="562" spans="1:8">
      <c r="A562" s="157" t="str">
        <f t="shared" si="8"/>
        <v>0⑤</v>
      </c>
      <c r="B562" s="156">
        <f>INDEX('②利用者名簿'!$A:$A,INT((ROW()-3)/5)+2)</f>
        <v>0</v>
      </c>
      <c r="C562" s="156">
        <f>INDEX('②利用者名簿'!$B:$B,INT((ROW()-3)/5)+2)</f>
        <v>0</v>
      </c>
      <c r="D562" s="156">
        <f>INDEX('②利用者名簿'!$C:$C,INT((ROW()-3)/5)+2)</f>
        <v>0</v>
      </c>
      <c r="E562" s="156">
        <f>INDEX('②利用者名簿'!$E:$E,INT((ROW()-3)/5)+2)</f>
        <v>0</v>
      </c>
      <c r="F562" s="156" t="s">
        <v>145</v>
      </c>
      <c r="G562" s="160">
        <f>SUMIF('③入力シート'!$U$4:$U$500,A562,'③入力シート'!$J$4:$J$500)</f>
        <v>0</v>
      </c>
      <c r="H562" s="156">
        <f>COUNTIF('③入力シート'!$U$4:$U$500,'集計表（市役所使用）'!$A562)</f>
        <v>0</v>
      </c>
    </row>
    <row r="563" spans="1:8">
      <c r="A563" s="157" t="str">
        <f t="shared" si="8"/>
        <v>0①</v>
      </c>
      <c r="B563" s="158">
        <f>INDEX('②利用者名簿'!$A:$A,INT((ROW()-3)/5)+2)</f>
        <v>0</v>
      </c>
      <c r="C563" s="158">
        <f>INDEX('②利用者名簿'!$B:$B,INT((ROW()-3)/5)+2)</f>
        <v>0</v>
      </c>
      <c r="D563" s="158">
        <f>INDEX('②利用者名簿'!$C:$C,INT((ROW()-3)/5)+2)</f>
        <v>0</v>
      </c>
      <c r="E563" s="158">
        <f>INDEX('②利用者名簿'!$E:$E,INT((ROW()-3)/5)+2)</f>
        <v>0</v>
      </c>
      <c r="F563" s="158" t="s">
        <v>143</v>
      </c>
      <c r="G563" s="159">
        <f>SUMIF('③入力シート'!$U$4:$U$500,A563,'③入力シート'!$J$4:$J$500)</f>
        <v>0</v>
      </c>
      <c r="H563" s="158">
        <f>COUNTIF('③入力シート'!$U$4:$U$500,'集計表（市役所使用）'!$A563)</f>
        <v>0</v>
      </c>
    </row>
    <row r="564" spans="1:8">
      <c r="A564" s="157" t="str">
        <f t="shared" si="8"/>
        <v>0②</v>
      </c>
      <c r="B564" s="158">
        <f>INDEX('②利用者名簿'!$A:$A,INT((ROW()-3)/5)+2)</f>
        <v>0</v>
      </c>
      <c r="C564" s="158">
        <f>INDEX('②利用者名簿'!$B:$B,INT((ROW()-3)/5)+2)</f>
        <v>0</v>
      </c>
      <c r="D564" s="158">
        <f>INDEX('②利用者名簿'!$C:$C,INT((ROW()-3)/5)+2)</f>
        <v>0</v>
      </c>
      <c r="E564" s="158">
        <f>INDEX('②利用者名簿'!$E:$E,INT((ROW()-3)/5)+2)</f>
        <v>0</v>
      </c>
      <c r="F564" s="158" t="s">
        <v>11</v>
      </c>
      <c r="G564" s="159">
        <f>SUMIF('③入力シート'!$U$4:$U$500,A564,'③入力シート'!$J$4:$J$500)</f>
        <v>0</v>
      </c>
      <c r="H564" s="158">
        <f>COUNTIF('③入力シート'!$U$4:$U$500,'集計表（市役所使用）'!$A564)</f>
        <v>0</v>
      </c>
    </row>
    <row r="565" spans="1:8">
      <c r="A565" s="157" t="str">
        <f t="shared" si="8"/>
        <v>0③</v>
      </c>
      <c r="B565" s="158">
        <f>INDEX('②利用者名簿'!$A:$A,INT((ROW()-3)/5)+2)</f>
        <v>0</v>
      </c>
      <c r="C565" s="158">
        <f>INDEX('②利用者名簿'!$B:$B,INT((ROW()-3)/5)+2)</f>
        <v>0</v>
      </c>
      <c r="D565" s="158">
        <f>INDEX('②利用者名簿'!$C:$C,INT((ROW()-3)/5)+2)</f>
        <v>0</v>
      </c>
      <c r="E565" s="158">
        <f>INDEX('②利用者名簿'!$E:$E,INT((ROW()-3)/5)+2)</f>
        <v>0</v>
      </c>
      <c r="F565" s="158" t="s">
        <v>144</v>
      </c>
      <c r="G565" s="159">
        <f>SUMIF('③入力シート'!$U$4:$U$500,A565,'③入力シート'!$J$4:$J$500)</f>
        <v>0</v>
      </c>
      <c r="H565" s="158">
        <f>COUNTIF('③入力シート'!$U$4:$U$500,'集計表（市役所使用）'!$A565)</f>
        <v>0</v>
      </c>
    </row>
    <row r="566" spans="1:8">
      <c r="A566" s="157" t="str">
        <f t="shared" si="8"/>
        <v>0④</v>
      </c>
      <c r="B566" s="158">
        <f>INDEX('②利用者名簿'!$A:$A,INT((ROW()-3)/5)+2)</f>
        <v>0</v>
      </c>
      <c r="C566" s="158">
        <f>INDEX('②利用者名簿'!$B:$B,INT((ROW()-3)/5)+2)</f>
        <v>0</v>
      </c>
      <c r="D566" s="158">
        <f>INDEX('②利用者名簿'!$C:$C,INT((ROW()-3)/5)+2)</f>
        <v>0</v>
      </c>
      <c r="E566" s="158">
        <f>INDEX('②利用者名簿'!$E:$E,INT((ROW()-3)/5)+2)</f>
        <v>0</v>
      </c>
      <c r="F566" s="158" t="s">
        <v>34</v>
      </c>
      <c r="G566" s="159">
        <f>SUMIF('③入力シート'!$U$4:$U$500,A566,'③入力シート'!$J$4:$J$500)</f>
        <v>0</v>
      </c>
      <c r="H566" s="158">
        <f>COUNTIF('③入力シート'!$U$4:$U$500,'集計表（市役所使用）'!$A566)</f>
        <v>0</v>
      </c>
    </row>
    <row r="567" spans="1:8">
      <c r="A567" s="157" t="str">
        <f t="shared" si="8"/>
        <v>0⑤</v>
      </c>
      <c r="B567" s="158">
        <f>INDEX('②利用者名簿'!$A:$A,INT((ROW()-3)/5)+2)</f>
        <v>0</v>
      </c>
      <c r="C567" s="158">
        <f>INDEX('②利用者名簿'!$B:$B,INT((ROW()-3)/5)+2)</f>
        <v>0</v>
      </c>
      <c r="D567" s="158">
        <f>INDEX('②利用者名簿'!$C:$C,INT((ROW()-3)/5)+2)</f>
        <v>0</v>
      </c>
      <c r="E567" s="158">
        <f>INDEX('②利用者名簿'!$E:$E,INT((ROW()-3)/5)+2)</f>
        <v>0</v>
      </c>
      <c r="F567" s="158" t="s">
        <v>145</v>
      </c>
      <c r="G567" s="159">
        <f>SUMIF('③入力シート'!$U$4:$U$500,A567,'③入力シート'!$J$4:$J$500)</f>
        <v>0</v>
      </c>
      <c r="H567" s="158">
        <f>COUNTIF('③入力シート'!$U$4:$U$500,'集計表（市役所使用）'!$A567)</f>
        <v>0</v>
      </c>
    </row>
    <row r="568" spans="1:8">
      <c r="A568" s="157" t="str">
        <f t="shared" si="8"/>
        <v>0①</v>
      </c>
      <c r="B568" s="156">
        <f>INDEX('②利用者名簿'!$A:$A,INT((ROW()-3)/5)+2)</f>
        <v>0</v>
      </c>
      <c r="C568" s="156">
        <f>INDEX('②利用者名簿'!$B:$B,INT((ROW()-3)/5)+2)</f>
        <v>0</v>
      </c>
      <c r="D568" s="156">
        <f>INDEX('②利用者名簿'!$C:$C,INT((ROW()-3)/5)+2)</f>
        <v>0</v>
      </c>
      <c r="E568" s="156">
        <f>INDEX('②利用者名簿'!$E:$E,INT((ROW()-3)/5)+2)</f>
        <v>0</v>
      </c>
      <c r="F568" s="156" t="s">
        <v>143</v>
      </c>
      <c r="G568" s="160">
        <f>SUMIF('③入力シート'!$U$4:$U$500,A568,'③入力シート'!$J$4:$J$500)</f>
        <v>0</v>
      </c>
      <c r="H568" s="156">
        <f>COUNTIF('③入力シート'!$U$4:$U$500,'集計表（市役所使用）'!$A568)</f>
        <v>0</v>
      </c>
    </row>
    <row r="569" spans="1:8">
      <c r="A569" s="157" t="str">
        <f t="shared" si="8"/>
        <v>0②</v>
      </c>
      <c r="B569" s="156">
        <f>INDEX('②利用者名簿'!$A:$A,INT((ROW()-3)/5)+2)</f>
        <v>0</v>
      </c>
      <c r="C569" s="156">
        <f>INDEX('②利用者名簿'!$B:$B,INT((ROW()-3)/5)+2)</f>
        <v>0</v>
      </c>
      <c r="D569" s="156">
        <f>INDEX('②利用者名簿'!$C:$C,INT((ROW()-3)/5)+2)</f>
        <v>0</v>
      </c>
      <c r="E569" s="156">
        <f>INDEX('②利用者名簿'!$E:$E,INT((ROW()-3)/5)+2)</f>
        <v>0</v>
      </c>
      <c r="F569" s="156" t="s">
        <v>11</v>
      </c>
      <c r="G569" s="160">
        <f>SUMIF('③入力シート'!$U$4:$U$500,A569,'③入力シート'!$J$4:$J$500)</f>
        <v>0</v>
      </c>
      <c r="H569" s="156">
        <f>COUNTIF('③入力シート'!$U$4:$U$500,'集計表（市役所使用）'!$A569)</f>
        <v>0</v>
      </c>
    </row>
    <row r="570" spans="1:8">
      <c r="A570" s="157" t="str">
        <f t="shared" si="8"/>
        <v>0③</v>
      </c>
      <c r="B570" s="156">
        <f>INDEX('②利用者名簿'!$A:$A,INT((ROW()-3)/5)+2)</f>
        <v>0</v>
      </c>
      <c r="C570" s="156">
        <f>INDEX('②利用者名簿'!$B:$B,INT((ROW()-3)/5)+2)</f>
        <v>0</v>
      </c>
      <c r="D570" s="156">
        <f>INDEX('②利用者名簿'!$C:$C,INT((ROW()-3)/5)+2)</f>
        <v>0</v>
      </c>
      <c r="E570" s="156">
        <f>INDEX('②利用者名簿'!$E:$E,INT((ROW()-3)/5)+2)</f>
        <v>0</v>
      </c>
      <c r="F570" s="156" t="s">
        <v>144</v>
      </c>
      <c r="G570" s="160">
        <f>SUMIF('③入力シート'!$U$4:$U$500,A570,'③入力シート'!$J$4:$J$500)</f>
        <v>0</v>
      </c>
      <c r="H570" s="156">
        <f>COUNTIF('③入力シート'!$U$4:$U$500,'集計表（市役所使用）'!$A570)</f>
        <v>0</v>
      </c>
    </row>
    <row r="571" spans="1:8">
      <c r="A571" s="157" t="str">
        <f t="shared" si="8"/>
        <v>0④</v>
      </c>
      <c r="B571" s="156">
        <f>INDEX('②利用者名簿'!$A:$A,INT((ROW()-3)/5)+2)</f>
        <v>0</v>
      </c>
      <c r="C571" s="156">
        <f>INDEX('②利用者名簿'!$B:$B,INT((ROW()-3)/5)+2)</f>
        <v>0</v>
      </c>
      <c r="D571" s="156">
        <f>INDEX('②利用者名簿'!$C:$C,INT((ROW()-3)/5)+2)</f>
        <v>0</v>
      </c>
      <c r="E571" s="156">
        <f>INDEX('②利用者名簿'!$E:$E,INT((ROW()-3)/5)+2)</f>
        <v>0</v>
      </c>
      <c r="F571" s="156" t="s">
        <v>34</v>
      </c>
      <c r="G571" s="160">
        <f>SUMIF('③入力シート'!$U$4:$U$500,A571,'③入力シート'!$J$4:$J$500)</f>
        <v>0</v>
      </c>
      <c r="H571" s="156">
        <f>COUNTIF('③入力シート'!$U$4:$U$500,'集計表（市役所使用）'!$A571)</f>
        <v>0</v>
      </c>
    </row>
    <row r="572" spans="1:8">
      <c r="A572" s="157" t="str">
        <f t="shared" si="8"/>
        <v>0⑤</v>
      </c>
      <c r="B572" s="156">
        <f>INDEX('②利用者名簿'!$A:$A,INT((ROW()-3)/5)+2)</f>
        <v>0</v>
      </c>
      <c r="C572" s="156">
        <f>INDEX('②利用者名簿'!$B:$B,INT((ROW()-3)/5)+2)</f>
        <v>0</v>
      </c>
      <c r="D572" s="156">
        <f>INDEX('②利用者名簿'!$C:$C,INT((ROW()-3)/5)+2)</f>
        <v>0</v>
      </c>
      <c r="E572" s="156">
        <f>INDEX('②利用者名簿'!$E:$E,INT((ROW()-3)/5)+2)</f>
        <v>0</v>
      </c>
      <c r="F572" s="156" t="s">
        <v>145</v>
      </c>
      <c r="G572" s="160">
        <f>SUMIF('③入力シート'!$U$4:$U$500,A572,'③入力シート'!$J$4:$J$500)</f>
        <v>0</v>
      </c>
      <c r="H572" s="156">
        <f>COUNTIF('③入力シート'!$U$4:$U$500,'集計表（市役所使用）'!$A572)</f>
        <v>0</v>
      </c>
    </row>
    <row r="573" spans="1:8">
      <c r="A573" s="157" t="str">
        <f t="shared" si="8"/>
        <v>0①</v>
      </c>
      <c r="B573" s="158">
        <f>INDEX('②利用者名簿'!$A:$A,INT((ROW()-3)/5)+2)</f>
        <v>0</v>
      </c>
      <c r="C573" s="158">
        <f>INDEX('②利用者名簿'!$B:$B,INT((ROW()-3)/5)+2)</f>
        <v>0</v>
      </c>
      <c r="D573" s="158">
        <f>INDEX('②利用者名簿'!$C:$C,INT((ROW()-3)/5)+2)</f>
        <v>0</v>
      </c>
      <c r="E573" s="158">
        <f>INDEX('②利用者名簿'!$E:$E,INT((ROW()-3)/5)+2)</f>
        <v>0</v>
      </c>
      <c r="F573" s="158" t="s">
        <v>143</v>
      </c>
      <c r="G573" s="159">
        <f>SUMIF('③入力シート'!$U$4:$U$500,A573,'③入力シート'!$J$4:$J$500)</f>
        <v>0</v>
      </c>
      <c r="H573" s="158">
        <f>COUNTIF('③入力シート'!$U$4:$U$500,'集計表（市役所使用）'!$A573)</f>
        <v>0</v>
      </c>
    </row>
    <row r="574" spans="1:8">
      <c r="A574" s="157" t="str">
        <f t="shared" si="8"/>
        <v>0②</v>
      </c>
      <c r="B574" s="158">
        <f>INDEX('②利用者名簿'!$A:$A,INT((ROW()-3)/5)+2)</f>
        <v>0</v>
      </c>
      <c r="C574" s="158">
        <f>INDEX('②利用者名簿'!$B:$B,INT((ROW()-3)/5)+2)</f>
        <v>0</v>
      </c>
      <c r="D574" s="158">
        <f>INDEX('②利用者名簿'!$C:$C,INT((ROW()-3)/5)+2)</f>
        <v>0</v>
      </c>
      <c r="E574" s="158">
        <f>INDEX('②利用者名簿'!$E:$E,INT((ROW()-3)/5)+2)</f>
        <v>0</v>
      </c>
      <c r="F574" s="158" t="s">
        <v>11</v>
      </c>
      <c r="G574" s="159">
        <f>SUMIF('③入力シート'!$U$4:$U$500,A574,'③入力シート'!$J$4:$J$500)</f>
        <v>0</v>
      </c>
      <c r="H574" s="158">
        <f>COUNTIF('③入力シート'!$U$4:$U$500,'集計表（市役所使用）'!$A574)</f>
        <v>0</v>
      </c>
    </row>
    <row r="575" spans="1:8">
      <c r="A575" s="157" t="str">
        <f t="shared" si="8"/>
        <v>0③</v>
      </c>
      <c r="B575" s="158">
        <f>INDEX('②利用者名簿'!$A:$A,INT((ROW()-3)/5)+2)</f>
        <v>0</v>
      </c>
      <c r="C575" s="158">
        <f>INDEX('②利用者名簿'!$B:$B,INT((ROW()-3)/5)+2)</f>
        <v>0</v>
      </c>
      <c r="D575" s="158">
        <f>INDEX('②利用者名簿'!$C:$C,INT((ROW()-3)/5)+2)</f>
        <v>0</v>
      </c>
      <c r="E575" s="158">
        <f>INDEX('②利用者名簿'!$E:$E,INT((ROW()-3)/5)+2)</f>
        <v>0</v>
      </c>
      <c r="F575" s="158" t="s">
        <v>144</v>
      </c>
      <c r="G575" s="159">
        <f>SUMIF('③入力シート'!$U$4:$U$500,A575,'③入力シート'!$J$4:$J$500)</f>
        <v>0</v>
      </c>
      <c r="H575" s="158">
        <f>COUNTIF('③入力シート'!$U$4:$U$500,'集計表（市役所使用）'!$A575)</f>
        <v>0</v>
      </c>
    </row>
    <row r="576" spans="1:8">
      <c r="A576" s="157" t="str">
        <f t="shared" si="8"/>
        <v>0④</v>
      </c>
      <c r="B576" s="158">
        <f>INDEX('②利用者名簿'!$A:$A,INT((ROW()-3)/5)+2)</f>
        <v>0</v>
      </c>
      <c r="C576" s="158">
        <f>INDEX('②利用者名簿'!$B:$B,INT((ROW()-3)/5)+2)</f>
        <v>0</v>
      </c>
      <c r="D576" s="158">
        <f>INDEX('②利用者名簿'!$C:$C,INT((ROW()-3)/5)+2)</f>
        <v>0</v>
      </c>
      <c r="E576" s="158">
        <f>INDEX('②利用者名簿'!$E:$E,INT((ROW()-3)/5)+2)</f>
        <v>0</v>
      </c>
      <c r="F576" s="158" t="s">
        <v>34</v>
      </c>
      <c r="G576" s="159">
        <f>SUMIF('③入力シート'!$U$4:$U$500,A576,'③入力シート'!$J$4:$J$500)</f>
        <v>0</v>
      </c>
      <c r="H576" s="158">
        <f>COUNTIF('③入力シート'!$U$4:$U$500,'集計表（市役所使用）'!$A576)</f>
        <v>0</v>
      </c>
    </row>
    <row r="577" spans="1:8">
      <c r="A577" s="157" t="str">
        <f t="shared" si="8"/>
        <v>0⑤</v>
      </c>
      <c r="B577" s="158">
        <f>INDEX('②利用者名簿'!$A:$A,INT((ROW()-3)/5)+2)</f>
        <v>0</v>
      </c>
      <c r="C577" s="158">
        <f>INDEX('②利用者名簿'!$B:$B,INT((ROW()-3)/5)+2)</f>
        <v>0</v>
      </c>
      <c r="D577" s="158">
        <f>INDEX('②利用者名簿'!$C:$C,INT((ROW()-3)/5)+2)</f>
        <v>0</v>
      </c>
      <c r="E577" s="158">
        <f>INDEX('②利用者名簿'!$E:$E,INT((ROW()-3)/5)+2)</f>
        <v>0</v>
      </c>
      <c r="F577" s="158" t="s">
        <v>145</v>
      </c>
      <c r="G577" s="159">
        <f>SUMIF('③入力シート'!$U$4:$U$500,A577,'③入力シート'!$J$4:$J$500)</f>
        <v>0</v>
      </c>
      <c r="H577" s="158">
        <f>COUNTIF('③入力シート'!$U$4:$U$500,'集計表（市役所使用）'!$A577)</f>
        <v>0</v>
      </c>
    </row>
    <row r="578" spans="1:8">
      <c r="A578" s="157" t="str">
        <f t="shared" si="8"/>
        <v>0①</v>
      </c>
      <c r="B578" s="156">
        <f>INDEX('②利用者名簿'!$A:$A,INT((ROW()-3)/5)+2)</f>
        <v>0</v>
      </c>
      <c r="C578" s="156">
        <f>INDEX('②利用者名簿'!$B:$B,INT((ROW()-3)/5)+2)</f>
        <v>0</v>
      </c>
      <c r="D578" s="156">
        <f>INDEX('②利用者名簿'!$C:$C,INT((ROW()-3)/5)+2)</f>
        <v>0</v>
      </c>
      <c r="E578" s="156">
        <f>INDEX('②利用者名簿'!$E:$E,INT((ROW()-3)/5)+2)</f>
        <v>0</v>
      </c>
      <c r="F578" s="156" t="s">
        <v>143</v>
      </c>
      <c r="G578" s="160">
        <f>SUMIF('③入力シート'!$U$4:$U$500,A578,'③入力シート'!$J$4:$J$500)</f>
        <v>0</v>
      </c>
      <c r="H578" s="156">
        <f>COUNTIF('③入力シート'!$U$4:$U$500,'集計表（市役所使用）'!$A578)</f>
        <v>0</v>
      </c>
    </row>
    <row r="579" spans="1:8">
      <c r="A579" s="157" t="str">
        <f t="shared" ref="A579:A587" si="9">CONCATENATE(B579,F579)</f>
        <v>0②</v>
      </c>
      <c r="B579" s="156">
        <f>INDEX('②利用者名簿'!$A:$A,INT((ROW()-3)/5)+2)</f>
        <v>0</v>
      </c>
      <c r="C579" s="156">
        <f>INDEX('②利用者名簿'!$B:$B,INT((ROW()-3)/5)+2)</f>
        <v>0</v>
      </c>
      <c r="D579" s="156">
        <f>INDEX('②利用者名簿'!$C:$C,INT((ROW()-3)/5)+2)</f>
        <v>0</v>
      </c>
      <c r="E579" s="156">
        <f>INDEX('②利用者名簿'!$E:$E,INT((ROW()-3)/5)+2)</f>
        <v>0</v>
      </c>
      <c r="F579" s="156" t="s">
        <v>11</v>
      </c>
      <c r="G579" s="160">
        <f>SUMIF('③入力シート'!$U$4:$U$500,A579,'③入力シート'!$J$4:$J$500)</f>
        <v>0</v>
      </c>
      <c r="H579" s="156">
        <f>COUNTIF('③入力シート'!$U$4:$U$500,'集計表（市役所使用）'!$A579)</f>
        <v>0</v>
      </c>
    </row>
    <row r="580" spans="1:8">
      <c r="A580" s="157" t="str">
        <f t="shared" si="9"/>
        <v>0③</v>
      </c>
      <c r="B580" s="156">
        <f>INDEX('②利用者名簿'!$A:$A,INT((ROW()-3)/5)+2)</f>
        <v>0</v>
      </c>
      <c r="C580" s="156">
        <f>INDEX('②利用者名簿'!$B:$B,INT((ROW()-3)/5)+2)</f>
        <v>0</v>
      </c>
      <c r="D580" s="156">
        <f>INDEX('②利用者名簿'!$C:$C,INT((ROW()-3)/5)+2)</f>
        <v>0</v>
      </c>
      <c r="E580" s="156">
        <f>INDEX('②利用者名簿'!$E:$E,INT((ROW()-3)/5)+2)</f>
        <v>0</v>
      </c>
      <c r="F580" s="156" t="s">
        <v>144</v>
      </c>
      <c r="G580" s="160">
        <f>SUMIF('③入力シート'!$U$4:$U$500,A580,'③入力シート'!$J$4:$J$500)</f>
        <v>0</v>
      </c>
      <c r="H580" s="156">
        <f>COUNTIF('③入力シート'!$U$4:$U$500,'集計表（市役所使用）'!$A580)</f>
        <v>0</v>
      </c>
    </row>
    <row r="581" spans="1:8">
      <c r="A581" s="157" t="str">
        <f t="shared" si="9"/>
        <v>0④</v>
      </c>
      <c r="B581" s="156">
        <f>INDEX('②利用者名簿'!$A:$A,INT((ROW()-3)/5)+2)</f>
        <v>0</v>
      </c>
      <c r="C581" s="156">
        <f>INDEX('②利用者名簿'!$B:$B,INT((ROW()-3)/5)+2)</f>
        <v>0</v>
      </c>
      <c r="D581" s="156">
        <f>INDEX('②利用者名簿'!$C:$C,INT((ROW()-3)/5)+2)</f>
        <v>0</v>
      </c>
      <c r="E581" s="156">
        <f>INDEX('②利用者名簿'!$E:$E,INT((ROW()-3)/5)+2)</f>
        <v>0</v>
      </c>
      <c r="F581" s="156" t="s">
        <v>34</v>
      </c>
      <c r="G581" s="160">
        <f>SUMIF('③入力シート'!$U$4:$U$500,A581,'③入力シート'!$J$4:$J$500)</f>
        <v>0</v>
      </c>
      <c r="H581" s="156">
        <f>COUNTIF('③入力シート'!$U$4:$U$500,'集計表（市役所使用）'!$A581)</f>
        <v>0</v>
      </c>
    </row>
    <row r="582" spans="1:8">
      <c r="A582" s="157" t="str">
        <f t="shared" si="9"/>
        <v>0⑤</v>
      </c>
      <c r="B582" s="156">
        <f>INDEX('②利用者名簿'!$A:$A,INT((ROW()-3)/5)+2)</f>
        <v>0</v>
      </c>
      <c r="C582" s="156">
        <f>INDEX('②利用者名簿'!$B:$B,INT((ROW()-3)/5)+2)</f>
        <v>0</v>
      </c>
      <c r="D582" s="156">
        <f>INDEX('②利用者名簿'!$C:$C,INT((ROW()-3)/5)+2)</f>
        <v>0</v>
      </c>
      <c r="E582" s="156">
        <f>INDEX('②利用者名簿'!$E:$E,INT((ROW()-3)/5)+2)</f>
        <v>0</v>
      </c>
      <c r="F582" s="156" t="s">
        <v>145</v>
      </c>
      <c r="G582" s="160">
        <f>SUMIF('③入力シート'!$U$4:$U$500,A582,'③入力シート'!$J$4:$J$500)</f>
        <v>0</v>
      </c>
      <c r="H582" s="156">
        <f>COUNTIF('③入力シート'!$U$4:$U$500,'集計表（市役所使用）'!$A582)</f>
        <v>0</v>
      </c>
    </row>
    <row r="583" spans="1:8">
      <c r="A583" s="157" t="str">
        <f t="shared" si="9"/>
        <v>0①</v>
      </c>
      <c r="B583" s="158">
        <f>INDEX('②利用者名簿'!$A:$A,INT((ROW()-3)/5)+2)</f>
        <v>0</v>
      </c>
      <c r="C583" s="158">
        <f>INDEX('②利用者名簿'!$B:$B,INT((ROW()-3)/5)+2)</f>
        <v>0</v>
      </c>
      <c r="D583" s="158">
        <f>INDEX('②利用者名簿'!$C:$C,INT((ROW()-3)/5)+2)</f>
        <v>0</v>
      </c>
      <c r="E583" s="158">
        <f>INDEX('②利用者名簿'!$E:$E,INT((ROW()-3)/5)+2)</f>
        <v>0</v>
      </c>
      <c r="F583" s="158" t="s">
        <v>143</v>
      </c>
      <c r="G583" s="159">
        <f>SUMIF('③入力シート'!$U$4:$U$500,A583,'③入力シート'!$J$4:$J$500)</f>
        <v>0</v>
      </c>
      <c r="H583" s="158">
        <f>COUNTIF('③入力シート'!$U$4:$U$500,'集計表（市役所使用）'!$A583)</f>
        <v>0</v>
      </c>
    </row>
    <row r="584" spans="1:8">
      <c r="A584" s="157" t="str">
        <f t="shared" si="9"/>
        <v>0②</v>
      </c>
      <c r="B584" s="158">
        <f>INDEX('②利用者名簿'!$A:$A,INT((ROW()-3)/5)+2)</f>
        <v>0</v>
      </c>
      <c r="C584" s="158">
        <f>INDEX('②利用者名簿'!$B:$B,INT((ROW()-3)/5)+2)</f>
        <v>0</v>
      </c>
      <c r="D584" s="158">
        <f>INDEX('②利用者名簿'!$C:$C,INT((ROW()-3)/5)+2)</f>
        <v>0</v>
      </c>
      <c r="E584" s="158">
        <f>INDEX('②利用者名簿'!$E:$E,INT((ROW()-3)/5)+2)</f>
        <v>0</v>
      </c>
      <c r="F584" s="158" t="s">
        <v>11</v>
      </c>
      <c r="G584" s="159">
        <f>SUMIF('③入力シート'!$U$4:$U$500,A584,'③入力シート'!$J$4:$J$500)</f>
        <v>0</v>
      </c>
      <c r="H584" s="158">
        <f>COUNTIF('③入力シート'!$U$4:$U$500,'集計表（市役所使用）'!$A584)</f>
        <v>0</v>
      </c>
    </row>
    <row r="585" spans="1:8">
      <c r="A585" s="157" t="str">
        <f t="shared" si="9"/>
        <v>0③</v>
      </c>
      <c r="B585" s="158">
        <f>INDEX('②利用者名簿'!$A:$A,INT((ROW()-3)/5)+2)</f>
        <v>0</v>
      </c>
      <c r="C585" s="158">
        <f>INDEX('②利用者名簿'!$B:$B,INT((ROW()-3)/5)+2)</f>
        <v>0</v>
      </c>
      <c r="D585" s="158">
        <f>INDEX('②利用者名簿'!$C:$C,INT((ROW()-3)/5)+2)</f>
        <v>0</v>
      </c>
      <c r="E585" s="158">
        <f>INDEX('②利用者名簿'!$E:$E,INT((ROW()-3)/5)+2)</f>
        <v>0</v>
      </c>
      <c r="F585" s="158" t="s">
        <v>144</v>
      </c>
      <c r="G585" s="159">
        <f>SUMIF('③入力シート'!$U$4:$U$500,A585,'③入力シート'!$J$4:$J$500)</f>
        <v>0</v>
      </c>
      <c r="H585" s="158">
        <f>COUNTIF('③入力シート'!$U$4:$U$500,'集計表（市役所使用）'!$A585)</f>
        <v>0</v>
      </c>
    </row>
    <row r="586" spans="1:8">
      <c r="A586" s="157" t="str">
        <f t="shared" si="9"/>
        <v>0④</v>
      </c>
      <c r="B586" s="158">
        <f>INDEX('②利用者名簿'!$A:$A,INT((ROW()-3)/5)+2)</f>
        <v>0</v>
      </c>
      <c r="C586" s="158">
        <f>INDEX('②利用者名簿'!$B:$B,INT((ROW()-3)/5)+2)</f>
        <v>0</v>
      </c>
      <c r="D586" s="158">
        <f>INDEX('②利用者名簿'!$C:$C,INT((ROW()-3)/5)+2)</f>
        <v>0</v>
      </c>
      <c r="E586" s="158">
        <f>INDEX('②利用者名簿'!$E:$E,INT((ROW()-3)/5)+2)</f>
        <v>0</v>
      </c>
      <c r="F586" s="158" t="s">
        <v>34</v>
      </c>
      <c r="G586" s="159">
        <f>SUMIF('③入力シート'!$U$4:$U$500,A586,'③入力シート'!$J$4:$J$500)</f>
        <v>0</v>
      </c>
      <c r="H586" s="158">
        <f>COUNTIF('③入力シート'!$U$4:$U$500,'集計表（市役所使用）'!$A586)</f>
        <v>0</v>
      </c>
    </row>
    <row r="587" spans="1:8">
      <c r="A587" s="157" t="str">
        <f t="shared" si="9"/>
        <v>0⑤</v>
      </c>
      <c r="B587" s="158">
        <f>INDEX('②利用者名簿'!$A:$A,INT((ROW()-3)/5)+2)</f>
        <v>0</v>
      </c>
      <c r="C587" s="158">
        <f>INDEX('②利用者名簿'!$B:$B,INT((ROW()-3)/5)+2)</f>
        <v>0</v>
      </c>
      <c r="D587" s="158">
        <f>INDEX('②利用者名簿'!$C:$C,INT((ROW()-3)/5)+2)</f>
        <v>0</v>
      </c>
      <c r="E587" s="158">
        <f>INDEX('②利用者名簿'!$E:$E,INT((ROW()-3)/5)+2)</f>
        <v>0</v>
      </c>
      <c r="F587" s="158" t="s">
        <v>145</v>
      </c>
      <c r="G587" s="159">
        <f>SUMIF('③入力シート'!$U$4:$U$500,A587,'③入力シート'!$J$4:$J$500)</f>
        <v>0</v>
      </c>
      <c r="H587" s="158">
        <f>COUNTIF('③入力シート'!$U$4:$U$500,'集計表（市役所使用）'!$A587)</f>
        <v>0</v>
      </c>
    </row>
  </sheetData>
  <sheetProtection sheet="1" objects="1" scenarios="1"/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マニュアル</vt:lpstr>
      <vt:lpstr>①団体情報</vt:lpstr>
      <vt:lpstr>②利用者名簿</vt:lpstr>
      <vt:lpstr>③入力シート</vt:lpstr>
      <vt:lpstr>④申請書</vt:lpstr>
      <vt:lpstr>⑤別紙１</vt:lpstr>
      <vt:lpstr>⑥別紙２</vt:lpstr>
      <vt:lpstr>⑦請求書（印刷）</vt:lpstr>
      <vt:lpstr>集計表（市役所使用）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2026-06-19T05:24:26Z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2026-06-19T05:24:26Z</vt:filetime>
  </property>
</Properties>
</file>