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6"/>
  <workbookPr/>
  <mc:AlternateContent xmlns:mc="http://schemas.openxmlformats.org/markup-compatibility/2006">
    <mc:Choice Requires="x15">
      <x15ac:absPath xmlns:x15ac="http://schemas.microsoft.com/office/spreadsheetml/2010/11/ac" url="\\Fj-file01s\春日部共有\廃棄物対策課\環境センター\05 ごみ\10_余剰電力売払\R09年度売払分契約\01_起工\"/>
    </mc:Choice>
  </mc:AlternateContent>
  <xr:revisionPtr revIDLastSave="0" documentId="13_ncr:1_{6686A730-C208-4408-8CFB-83D72FB84561}" xr6:coauthVersionLast="36" xr6:coauthVersionMax="36" xr10:uidLastSave="{00000000-0000-0000-0000-000000000000}"/>
  <bookViews>
    <workbookView xWindow="0" yWindow="0" windowWidth="20496" windowHeight="7812" tabRatio="738" xr2:uid="{00000000-000D-0000-FFFF-FFFF00000000}"/>
  </bookViews>
  <sheets>
    <sheet name="4月" sheetId="15" r:id="rId1"/>
    <sheet name="5月" sheetId="18" r:id="rId2"/>
    <sheet name="6月" sheetId="22" r:id="rId3"/>
    <sheet name="7月" sheetId="24" r:id="rId4"/>
    <sheet name="8月" sheetId="10" r:id="rId5"/>
    <sheet name="9月" sheetId="11" r:id="rId6"/>
    <sheet name="10月" sheetId="12" r:id="rId7"/>
    <sheet name="11月" sheetId="1" r:id="rId8"/>
    <sheet name="12月" sheetId="2" r:id="rId9"/>
    <sheet name="1月" sheetId="3" r:id="rId10"/>
    <sheet name="2月" sheetId="4" r:id="rId11"/>
    <sheet name="3月" sheetId="5" r:id="rId12"/>
    <sheet name="月別実績" sheetId="25" state="hidden" r:id="rId13"/>
    <sheet name="納入通知書" sheetId="26" state="hidden" r:id="rId14"/>
  </sheets>
  <definedNames>
    <definedName name="_xlnm.Print_Area" localSheetId="12">月別実績!$B$1:$H$32</definedName>
    <definedName name="_xlnm.Print_Area" localSheetId="13">納入通知書!$A$5:$AE$56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E61" i="15" l="1"/>
  <c r="AD61" i="15"/>
  <c r="AC61" i="15"/>
  <c r="AB61" i="15"/>
  <c r="AA61" i="15"/>
  <c r="Z61" i="15"/>
  <c r="Y61" i="15"/>
  <c r="X61" i="15"/>
  <c r="W61" i="15"/>
  <c r="V61" i="15"/>
  <c r="U61" i="15"/>
  <c r="T61" i="15"/>
  <c r="S61" i="15"/>
  <c r="R61" i="15"/>
  <c r="Q61" i="15"/>
  <c r="P61" i="15"/>
  <c r="O61" i="15"/>
  <c r="N61" i="15"/>
  <c r="M61" i="15"/>
  <c r="L61" i="15"/>
  <c r="K61" i="15"/>
  <c r="J61" i="15"/>
  <c r="I61" i="15"/>
  <c r="H61" i="15"/>
  <c r="G61" i="15"/>
  <c r="F61" i="15"/>
  <c r="E61" i="15"/>
  <c r="D61" i="15"/>
  <c r="C61" i="15"/>
  <c r="AE60" i="15"/>
  <c r="AD60" i="15"/>
  <c r="AC60" i="15"/>
  <c r="AB60" i="15"/>
  <c r="AA60" i="15"/>
  <c r="Z60" i="15"/>
  <c r="Y60" i="15"/>
  <c r="X60" i="15"/>
  <c r="W60" i="15"/>
  <c r="V60" i="15"/>
  <c r="U60" i="15"/>
  <c r="T60" i="15"/>
  <c r="S60" i="15"/>
  <c r="R60" i="15"/>
  <c r="Q60" i="15"/>
  <c r="P60" i="15"/>
  <c r="O60" i="15"/>
  <c r="N60" i="15"/>
  <c r="M60" i="15"/>
  <c r="L60" i="15"/>
  <c r="K60" i="15"/>
  <c r="J60" i="15"/>
  <c r="I60" i="15"/>
  <c r="H60" i="15"/>
  <c r="G60" i="15"/>
  <c r="F60" i="15"/>
  <c r="E60" i="15"/>
  <c r="D60" i="15"/>
  <c r="C60" i="15"/>
  <c r="AF61" i="18"/>
  <c r="AE61" i="18"/>
  <c r="AD61" i="18"/>
  <c r="AC61" i="18"/>
  <c r="AB61" i="18"/>
  <c r="AA61" i="18"/>
  <c r="Z61" i="18"/>
  <c r="Y61" i="18"/>
  <c r="X61" i="18"/>
  <c r="W61" i="18"/>
  <c r="V61" i="18"/>
  <c r="U61" i="18"/>
  <c r="T61" i="18"/>
  <c r="S61" i="18"/>
  <c r="R61" i="18"/>
  <c r="Q61" i="18"/>
  <c r="P61" i="18"/>
  <c r="O61" i="18"/>
  <c r="N61" i="18"/>
  <c r="M61" i="18"/>
  <c r="L61" i="18"/>
  <c r="K61" i="18"/>
  <c r="J61" i="18"/>
  <c r="I61" i="18"/>
  <c r="H61" i="18"/>
  <c r="G61" i="18"/>
  <c r="F61" i="18"/>
  <c r="E61" i="18"/>
  <c r="D61" i="18"/>
  <c r="C61" i="18"/>
  <c r="AF60" i="18"/>
  <c r="AE60" i="18"/>
  <c r="AD60" i="18"/>
  <c r="AC60" i="18"/>
  <c r="AB60" i="18"/>
  <c r="AA60" i="18"/>
  <c r="Z60" i="18"/>
  <c r="Y60" i="18"/>
  <c r="X60" i="18"/>
  <c r="W60" i="18"/>
  <c r="V60" i="18"/>
  <c r="U60" i="18"/>
  <c r="T60" i="18"/>
  <c r="S60" i="18"/>
  <c r="R60" i="18"/>
  <c r="Q60" i="18"/>
  <c r="P60" i="18"/>
  <c r="O60" i="18"/>
  <c r="N60" i="18"/>
  <c r="M60" i="18"/>
  <c r="L60" i="18"/>
  <c r="K60" i="18"/>
  <c r="J60" i="18"/>
  <c r="I60" i="18"/>
  <c r="H60" i="18"/>
  <c r="G60" i="18"/>
  <c r="F60" i="18"/>
  <c r="E60" i="18"/>
  <c r="D60" i="18"/>
  <c r="C60" i="18"/>
  <c r="AE61" i="22"/>
  <c r="AD61" i="22"/>
  <c r="AC61" i="22"/>
  <c r="AB61" i="22"/>
  <c r="AA61" i="22"/>
  <c r="Z61" i="22"/>
  <c r="Y61" i="22"/>
  <c r="X61" i="22"/>
  <c r="W61" i="22"/>
  <c r="V61" i="22"/>
  <c r="U61" i="22"/>
  <c r="T61" i="22"/>
  <c r="S61" i="22"/>
  <c r="R61" i="22"/>
  <c r="Q61" i="22"/>
  <c r="P61" i="22"/>
  <c r="O61" i="22"/>
  <c r="N61" i="22"/>
  <c r="M61" i="22"/>
  <c r="L61" i="22"/>
  <c r="K61" i="22"/>
  <c r="J61" i="22"/>
  <c r="I61" i="22"/>
  <c r="H61" i="22"/>
  <c r="G61" i="22"/>
  <c r="F61" i="22"/>
  <c r="E61" i="22"/>
  <c r="D61" i="22"/>
  <c r="C61" i="22"/>
  <c r="AE60" i="22"/>
  <c r="AD60" i="22"/>
  <c r="AC60" i="22"/>
  <c r="AB60" i="22"/>
  <c r="AA60" i="22"/>
  <c r="Z60" i="22"/>
  <c r="Y60" i="22"/>
  <c r="X60" i="22"/>
  <c r="W60" i="22"/>
  <c r="V60" i="22"/>
  <c r="U60" i="22"/>
  <c r="T60" i="22"/>
  <c r="S60" i="22"/>
  <c r="R60" i="22"/>
  <c r="Q60" i="22"/>
  <c r="P60" i="22"/>
  <c r="O60" i="22"/>
  <c r="N60" i="22"/>
  <c r="M60" i="22"/>
  <c r="L60" i="22"/>
  <c r="K60" i="22"/>
  <c r="J60" i="22"/>
  <c r="I60" i="22"/>
  <c r="H60" i="22"/>
  <c r="G60" i="22"/>
  <c r="F60" i="22"/>
  <c r="E60" i="22"/>
  <c r="D60" i="22"/>
  <c r="C60" i="22"/>
  <c r="AF61" i="24"/>
  <c r="AE61" i="24"/>
  <c r="AD61" i="24"/>
  <c r="AC61" i="24"/>
  <c r="AB61" i="24"/>
  <c r="AA61" i="24"/>
  <c r="Z61" i="24"/>
  <c r="Y61" i="24"/>
  <c r="X61" i="24"/>
  <c r="W61" i="24"/>
  <c r="V61" i="24"/>
  <c r="U61" i="24"/>
  <c r="T61" i="24"/>
  <c r="S61" i="24"/>
  <c r="R61" i="24"/>
  <c r="Q61" i="24"/>
  <c r="P61" i="24"/>
  <c r="O61" i="24"/>
  <c r="N61" i="24"/>
  <c r="M61" i="24"/>
  <c r="L61" i="24"/>
  <c r="K61" i="24"/>
  <c r="J61" i="24"/>
  <c r="I61" i="24"/>
  <c r="H61" i="24"/>
  <c r="G61" i="24"/>
  <c r="F61" i="24"/>
  <c r="E61" i="24"/>
  <c r="D61" i="24"/>
  <c r="C61" i="24"/>
  <c r="AF60" i="24"/>
  <c r="AE60" i="24"/>
  <c r="AD60" i="24"/>
  <c r="AC60" i="24"/>
  <c r="AB60" i="24"/>
  <c r="AA60" i="24"/>
  <c r="Z60" i="24"/>
  <c r="Y60" i="24"/>
  <c r="X60" i="24"/>
  <c r="W60" i="24"/>
  <c r="V60" i="24"/>
  <c r="U60" i="24"/>
  <c r="T60" i="24"/>
  <c r="S60" i="24"/>
  <c r="R60" i="24"/>
  <c r="Q60" i="24"/>
  <c r="P60" i="24"/>
  <c r="O60" i="24"/>
  <c r="N60" i="24"/>
  <c r="M60" i="24"/>
  <c r="L60" i="24"/>
  <c r="K60" i="24"/>
  <c r="J60" i="24"/>
  <c r="I60" i="24"/>
  <c r="H60" i="24"/>
  <c r="G60" i="24"/>
  <c r="F60" i="24"/>
  <c r="E60" i="24"/>
  <c r="D60" i="24"/>
  <c r="C60" i="24"/>
  <c r="AF61" i="10"/>
  <c r="AE61" i="10"/>
  <c r="AD61" i="10"/>
  <c r="AC61" i="10"/>
  <c r="AB61" i="10"/>
  <c r="AA61" i="10"/>
  <c r="Z61" i="10"/>
  <c r="Y61" i="10"/>
  <c r="X61" i="10"/>
  <c r="W61" i="10"/>
  <c r="V61" i="10"/>
  <c r="U61" i="10"/>
  <c r="T61" i="10"/>
  <c r="S61" i="10"/>
  <c r="R61" i="10"/>
  <c r="Q61" i="10"/>
  <c r="P61" i="10"/>
  <c r="O61" i="10"/>
  <c r="N61" i="10"/>
  <c r="M61" i="10"/>
  <c r="L61" i="10"/>
  <c r="K61" i="10"/>
  <c r="J61" i="10"/>
  <c r="I61" i="10"/>
  <c r="H61" i="10"/>
  <c r="G61" i="10"/>
  <c r="F61" i="10"/>
  <c r="E61" i="10"/>
  <c r="D61" i="10"/>
  <c r="C61" i="10"/>
  <c r="AF60" i="10"/>
  <c r="AE60" i="10"/>
  <c r="AD60" i="10"/>
  <c r="AC60" i="10"/>
  <c r="AB60" i="10"/>
  <c r="AA60" i="10"/>
  <c r="Z60" i="10"/>
  <c r="Y60" i="10"/>
  <c r="X60" i="10"/>
  <c r="W60" i="10"/>
  <c r="V60" i="10"/>
  <c r="U60" i="10"/>
  <c r="T60" i="10"/>
  <c r="S60" i="10"/>
  <c r="R60" i="10"/>
  <c r="Q60" i="10"/>
  <c r="P60" i="10"/>
  <c r="O60" i="10"/>
  <c r="N60" i="10"/>
  <c r="M60" i="10"/>
  <c r="L60" i="10"/>
  <c r="K60" i="10"/>
  <c r="J60" i="10"/>
  <c r="I60" i="10"/>
  <c r="H60" i="10"/>
  <c r="G60" i="10"/>
  <c r="F60" i="10"/>
  <c r="E60" i="10"/>
  <c r="D60" i="10"/>
  <c r="C60" i="10"/>
  <c r="AE61" i="11"/>
  <c r="AD61" i="11"/>
  <c r="AC61" i="11"/>
  <c r="AB61" i="11"/>
  <c r="AA61" i="11"/>
  <c r="Z61" i="11"/>
  <c r="Y61" i="11"/>
  <c r="X61" i="11"/>
  <c r="W61" i="11"/>
  <c r="V61" i="11"/>
  <c r="U61" i="11"/>
  <c r="T61" i="11"/>
  <c r="S61" i="11"/>
  <c r="R61" i="11"/>
  <c r="Q61" i="11"/>
  <c r="P61" i="11"/>
  <c r="O61" i="11"/>
  <c r="N61" i="11"/>
  <c r="M61" i="11"/>
  <c r="L61" i="11"/>
  <c r="K61" i="11"/>
  <c r="J61" i="11"/>
  <c r="I61" i="11"/>
  <c r="H61" i="11"/>
  <c r="G61" i="11"/>
  <c r="F61" i="11"/>
  <c r="E61" i="11"/>
  <c r="D61" i="11"/>
  <c r="C61" i="11"/>
  <c r="AE60" i="11"/>
  <c r="AD60" i="11"/>
  <c r="AC60" i="11"/>
  <c r="AB60" i="11"/>
  <c r="AA60" i="11"/>
  <c r="Z60" i="11"/>
  <c r="Y60" i="11"/>
  <c r="X60" i="11"/>
  <c r="W60" i="11"/>
  <c r="V60" i="11"/>
  <c r="U60" i="11"/>
  <c r="T60" i="11"/>
  <c r="S60" i="11"/>
  <c r="R60" i="11"/>
  <c r="Q60" i="11"/>
  <c r="P60" i="11"/>
  <c r="O60" i="11"/>
  <c r="N60" i="11"/>
  <c r="M60" i="11"/>
  <c r="L60" i="11"/>
  <c r="K60" i="11"/>
  <c r="J60" i="11"/>
  <c r="I60" i="11"/>
  <c r="H60" i="11"/>
  <c r="G60" i="11"/>
  <c r="F60" i="11"/>
  <c r="E60" i="11"/>
  <c r="D60" i="11"/>
  <c r="C60" i="11"/>
  <c r="AF61" i="12"/>
  <c r="AE61" i="12"/>
  <c r="AD61" i="12"/>
  <c r="AC61" i="12"/>
  <c r="AB61" i="12"/>
  <c r="AA61" i="12"/>
  <c r="Z61" i="12"/>
  <c r="Y61" i="12"/>
  <c r="X61" i="12"/>
  <c r="W61" i="12"/>
  <c r="V61" i="12"/>
  <c r="U61" i="12"/>
  <c r="T61" i="12"/>
  <c r="S61" i="12"/>
  <c r="R61" i="12"/>
  <c r="Q61" i="12"/>
  <c r="P61" i="12"/>
  <c r="O61" i="12"/>
  <c r="N61" i="12"/>
  <c r="M61" i="12"/>
  <c r="L61" i="12"/>
  <c r="K61" i="12"/>
  <c r="J61" i="12"/>
  <c r="I61" i="12"/>
  <c r="H61" i="12"/>
  <c r="G61" i="12"/>
  <c r="F61" i="12"/>
  <c r="E61" i="12"/>
  <c r="D61" i="12"/>
  <c r="C61" i="12"/>
  <c r="AF60" i="12"/>
  <c r="AE60" i="12"/>
  <c r="AD60" i="12"/>
  <c r="AC60" i="12"/>
  <c r="AB60" i="12"/>
  <c r="AA60" i="12"/>
  <c r="Z60" i="12"/>
  <c r="Y60" i="12"/>
  <c r="X60" i="12"/>
  <c r="W60" i="12"/>
  <c r="V60" i="12"/>
  <c r="U60" i="12"/>
  <c r="T60" i="12"/>
  <c r="S60" i="12"/>
  <c r="R60" i="12"/>
  <c r="Q60" i="12"/>
  <c r="P60" i="12"/>
  <c r="O60" i="12"/>
  <c r="N60" i="12"/>
  <c r="M60" i="12"/>
  <c r="L60" i="12"/>
  <c r="K60" i="12"/>
  <c r="J60" i="12"/>
  <c r="I60" i="12"/>
  <c r="H60" i="12"/>
  <c r="G60" i="12"/>
  <c r="F60" i="12"/>
  <c r="E60" i="12"/>
  <c r="D60" i="12"/>
  <c r="C60" i="12"/>
  <c r="AE61" i="1"/>
  <c r="AD61" i="1"/>
  <c r="AC61" i="1"/>
  <c r="AB61" i="1"/>
  <c r="AA61" i="1"/>
  <c r="Z61" i="1"/>
  <c r="Y61" i="1"/>
  <c r="X61" i="1"/>
  <c r="W61" i="1"/>
  <c r="V61" i="1"/>
  <c r="U61" i="1"/>
  <c r="T61" i="1"/>
  <c r="S61" i="1"/>
  <c r="R61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C61" i="1"/>
  <c r="AE60" i="1"/>
  <c r="AD60" i="1"/>
  <c r="AC60" i="1"/>
  <c r="AB60" i="1"/>
  <c r="AA60" i="1"/>
  <c r="Z60" i="1"/>
  <c r="Y60" i="1"/>
  <c r="X60" i="1"/>
  <c r="W60" i="1"/>
  <c r="V60" i="1"/>
  <c r="U60" i="1"/>
  <c r="T60" i="1"/>
  <c r="S60" i="1"/>
  <c r="R60" i="1"/>
  <c r="Q60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C60" i="1"/>
  <c r="AF61" i="2"/>
  <c r="AE61" i="2"/>
  <c r="AD61" i="2"/>
  <c r="AC61" i="2"/>
  <c r="AB61" i="2"/>
  <c r="AA61" i="2"/>
  <c r="Z61" i="2"/>
  <c r="Y61" i="2"/>
  <c r="X61" i="2"/>
  <c r="AF60" i="2"/>
  <c r="AE60" i="2"/>
  <c r="AD60" i="2"/>
  <c r="AC60" i="2"/>
  <c r="AB60" i="2"/>
  <c r="AA60" i="2"/>
  <c r="Z60" i="2"/>
  <c r="Y60" i="2"/>
  <c r="X60" i="2"/>
  <c r="W61" i="2"/>
  <c r="V61" i="2"/>
  <c r="U61" i="2"/>
  <c r="T61" i="2"/>
  <c r="S61" i="2"/>
  <c r="R61" i="2"/>
  <c r="Q61" i="2"/>
  <c r="P61" i="2"/>
  <c r="O61" i="2"/>
  <c r="N61" i="2"/>
  <c r="M61" i="2"/>
  <c r="L61" i="2"/>
  <c r="K61" i="2"/>
  <c r="J61" i="2"/>
  <c r="I61" i="2"/>
  <c r="H61" i="2"/>
  <c r="G61" i="2"/>
  <c r="F61" i="2"/>
  <c r="E61" i="2"/>
  <c r="D61" i="2"/>
  <c r="C61" i="2"/>
  <c r="W60" i="2"/>
  <c r="V60" i="2"/>
  <c r="U60" i="2"/>
  <c r="T60" i="2"/>
  <c r="S60" i="2"/>
  <c r="R60" i="2"/>
  <c r="Q60" i="2"/>
  <c r="P60" i="2"/>
  <c r="O60" i="2"/>
  <c r="N60" i="2"/>
  <c r="M60" i="2"/>
  <c r="L60" i="2"/>
  <c r="K60" i="2"/>
  <c r="J60" i="2"/>
  <c r="I60" i="2"/>
  <c r="H60" i="2"/>
  <c r="G60" i="2"/>
  <c r="F60" i="2"/>
  <c r="E60" i="2"/>
  <c r="D60" i="2"/>
  <c r="C60" i="2"/>
  <c r="C60" i="3"/>
  <c r="D60" i="3"/>
  <c r="E60" i="3"/>
  <c r="F60" i="3"/>
  <c r="G60" i="3"/>
  <c r="H60" i="3"/>
  <c r="I60" i="3"/>
  <c r="J60" i="3"/>
  <c r="K60" i="3"/>
  <c r="L60" i="3"/>
  <c r="M60" i="3"/>
  <c r="N60" i="3"/>
  <c r="O60" i="3"/>
  <c r="P60" i="3"/>
  <c r="Q60" i="3"/>
  <c r="R60" i="3"/>
  <c r="S60" i="3"/>
  <c r="T60" i="3"/>
  <c r="U60" i="3"/>
  <c r="V60" i="3"/>
  <c r="W60" i="3"/>
  <c r="X60" i="3"/>
  <c r="Y60" i="3"/>
  <c r="Z60" i="3"/>
  <c r="AA60" i="3"/>
  <c r="AB60" i="3"/>
  <c r="AC60" i="3"/>
  <c r="AD60" i="3"/>
  <c r="AE60" i="3"/>
  <c r="AF60" i="3"/>
  <c r="C61" i="3"/>
  <c r="D61" i="3"/>
  <c r="E61" i="3"/>
  <c r="F61" i="3"/>
  <c r="G61" i="3"/>
  <c r="H61" i="3"/>
  <c r="I61" i="3"/>
  <c r="J61" i="3"/>
  <c r="K61" i="3"/>
  <c r="L61" i="3"/>
  <c r="M61" i="3"/>
  <c r="N61" i="3"/>
  <c r="O61" i="3"/>
  <c r="P61" i="3"/>
  <c r="Q61" i="3"/>
  <c r="R61" i="3"/>
  <c r="S61" i="3"/>
  <c r="T61" i="3"/>
  <c r="U61" i="3"/>
  <c r="V61" i="3"/>
  <c r="W61" i="3"/>
  <c r="X61" i="3"/>
  <c r="Y61" i="3"/>
  <c r="Z61" i="3"/>
  <c r="AA61" i="3"/>
  <c r="AB61" i="3"/>
  <c r="AC61" i="3"/>
  <c r="AD61" i="3"/>
  <c r="AE61" i="3"/>
  <c r="AF61" i="3"/>
  <c r="C60" i="4"/>
  <c r="D60" i="4"/>
  <c r="E60" i="4"/>
  <c r="F60" i="4"/>
  <c r="G60" i="4"/>
  <c r="H60" i="4"/>
  <c r="I60" i="4"/>
  <c r="J60" i="4"/>
  <c r="K60" i="4"/>
  <c r="L60" i="4"/>
  <c r="M60" i="4"/>
  <c r="N60" i="4"/>
  <c r="O60" i="4"/>
  <c r="P60" i="4"/>
  <c r="Q60" i="4"/>
  <c r="R60" i="4"/>
  <c r="S60" i="4"/>
  <c r="T60" i="4"/>
  <c r="U60" i="4"/>
  <c r="V60" i="4"/>
  <c r="W60" i="4"/>
  <c r="X60" i="4"/>
  <c r="Y60" i="4"/>
  <c r="Z60" i="4"/>
  <c r="AA60" i="4"/>
  <c r="AB60" i="4"/>
  <c r="AC60" i="4"/>
  <c r="C61" i="4"/>
  <c r="D61" i="4"/>
  <c r="E61" i="4"/>
  <c r="F61" i="4"/>
  <c r="G61" i="4"/>
  <c r="H61" i="4"/>
  <c r="I61" i="4"/>
  <c r="J61" i="4"/>
  <c r="K61" i="4"/>
  <c r="L61" i="4"/>
  <c r="M61" i="4"/>
  <c r="N61" i="4"/>
  <c r="O61" i="4"/>
  <c r="P61" i="4"/>
  <c r="Q61" i="4"/>
  <c r="R61" i="4"/>
  <c r="S61" i="4"/>
  <c r="T61" i="4"/>
  <c r="U61" i="4"/>
  <c r="V61" i="4"/>
  <c r="W61" i="4"/>
  <c r="X61" i="4"/>
  <c r="Y61" i="4"/>
  <c r="Z61" i="4"/>
  <c r="AA61" i="4"/>
  <c r="AB61" i="4"/>
  <c r="AC61" i="4"/>
  <c r="C60" i="5"/>
  <c r="D60" i="5"/>
  <c r="E60" i="5"/>
  <c r="F60" i="5"/>
  <c r="G60" i="5"/>
  <c r="H60" i="5"/>
  <c r="I60" i="5"/>
  <c r="J60" i="5"/>
  <c r="K60" i="5"/>
  <c r="L60" i="5"/>
  <c r="M60" i="5"/>
  <c r="N60" i="5"/>
  <c r="O60" i="5"/>
  <c r="P60" i="5"/>
  <c r="Q60" i="5"/>
  <c r="R60" i="5"/>
  <c r="S60" i="5"/>
  <c r="T60" i="5"/>
  <c r="U60" i="5"/>
  <c r="V60" i="5"/>
  <c r="W60" i="5"/>
  <c r="X60" i="5"/>
  <c r="Y60" i="5"/>
  <c r="Z60" i="5"/>
  <c r="AA60" i="5"/>
  <c r="AB60" i="5"/>
  <c r="AC60" i="5"/>
  <c r="AD60" i="5"/>
  <c r="AE60" i="5"/>
  <c r="AF60" i="5"/>
  <c r="C61" i="5"/>
  <c r="D61" i="5"/>
  <c r="E61" i="5"/>
  <c r="F61" i="5"/>
  <c r="G61" i="5"/>
  <c r="H61" i="5"/>
  <c r="I61" i="5"/>
  <c r="J61" i="5"/>
  <c r="K61" i="5"/>
  <c r="L61" i="5"/>
  <c r="M61" i="5"/>
  <c r="N61" i="5"/>
  <c r="O61" i="5"/>
  <c r="P61" i="5"/>
  <c r="Q61" i="5"/>
  <c r="R61" i="5"/>
  <c r="S61" i="5"/>
  <c r="T61" i="5"/>
  <c r="U61" i="5"/>
  <c r="V61" i="5"/>
  <c r="W61" i="5"/>
  <c r="X61" i="5"/>
  <c r="Y61" i="5"/>
  <c r="Z61" i="5"/>
  <c r="AA61" i="5"/>
  <c r="AB61" i="5"/>
  <c r="AC61" i="5"/>
  <c r="AD61" i="5"/>
  <c r="AE61" i="5"/>
  <c r="AF61" i="5"/>
  <c r="B61" i="11"/>
  <c r="AG56" i="11" l="1"/>
  <c r="AG55" i="11"/>
  <c r="B60" i="11"/>
  <c r="B59" i="11"/>
  <c r="AG55" i="24" l="1"/>
  <c r="AD56" i="15" l="1"/>
  <c r="AG55" i="15"/>
  <c r="AE57" i="15"/>
  <c r="AD57" i="15"/>
  <c r="AE56" i="15"/>
  <c r="AE55" i="15"/>
  <c r="AD55" i="15"/>
  <c r="AC55" i="15"/>
  <c r="AB55" i="15"/>
  <c r="AA55" i="15"/>
  <c r="Z55" i="15"/>
  <c r="Y55" i="15"/>
  <c r="X55" i="15"/>
  <c r="W55" i="15"/>
  <c r="V55" i="15"/>
  <c r="U55" i="15"/>
  <c r="T55" i="15"/>
  <c r="S55" i="15"/>
  <c r="R55" i="15"/>
  <c r="Q55" i="15"/>
  <c r="P55" i="15"/>
  <c r="O55" i="15"/>
  <c r="N55" i="15"/>
  <c r="M55" i="15"/>
  <c r="L55" i="15"/>
  <c r="K55" i="15"/>
  <c r="J55" i="15"/>
  <c r="I55" i="15"/>
  <c r="H55" i="15"/>
  <c r="G55" i="15"/>
  <c r="F55" i="15"/>
  <c r="E55" i="15"/>
  <c r="D55" i="15"/>
  <c r="C55" i="15"/>
  <c r="B55" i="15"/>
  <c r="K11" i="25" l="1"/>
  <c r="N5" i="25"/>
  <c r="N6" i="25"/>
  <c r="N7" i="25"/>
  <c r="N8" i="25"/>
  <c r="N9" i="25"/>
  <c r="N10" i="25"/>
  <c r="AG2" i="26" l="1"/>
  <c r="AH2" i="26" s="1"/>
  <c r="F35" i="26" l="1"/>
  <c r="N40" i="26"/>
  <c r="L40" i="26"/>
  <c r="F40" i="26"/>
  <c r="N17" i="25" l="1"/>
  <c r="N16" i="25"/>
  <c r="N15" i="25"/>
  <c r="N14" i="25"/>
  <c r="N13" i="25"/>
  <c r="N12" i="25"/>
  <c r="M11" i="25"/>
  <c r="M18" i="25" s="1"/>
  <c r="L11" i="25"/>
  <c r="L18" i="25" s="1"/>
  <c r="K18" i="25"/>
  <c r="O33" i="26"/>
  <c r="I33" i="26"/>
  <c r="AL17" i="26"/>
  <c r="AL15" i="26"/>
  <c r="AL13" i="26"/>
  <c r="AL5" i="26"/>
  <c r="W6" i="26"/>
  <c r="W5" i="26"/>
  <c r="AH18" i="26"/>
  <c r="AH7" i="26" l="1"/>
  <c r="AI7" i="26" s="1"/>
  <c r="N11" i="25"/>
  <c r="N18" i="25" s="1"/>
  <c r="AI18" i="26"/>
  <c r="AH17" i="26"/>
  <c r="AH16" i="26"/>
  <c r="AH10" i="26"/>
  <c r="AH6" i="26"/>
  <c r="AH3" i="26"/>
  <c r="AH13" i="26"/>
  <c r="AH9" i="26"/>
  <c r="AH15" i="26"/>
  <c r="AH12" i="26"/>
  <c r="AH8" i="26"/>
  <c r="AH5" i="26"/>
  <c r="AH11" i="26"/>
  <c r="AH19" i="26"/>
  <c r="AJ25" i="26"/>
  <c r="AH14" i="26"/>
  <c r="AH4" i="26"/>
  <c r="AH21" i="26"/>
  <c r="AC55" i="4"/>
  <c r="AC59" i="4"/>
  <c r="AK18" i="26" l="1"/>
  <c r="AK7" i="26"/>
  <c r="AI11" i="26"/>
  <c r="AK11" i="26" s="1"/>
  <c r="AI15" i="26"/>
  <c r="AK15" i="26" s="1"/>
  <c r="AK3" i="26"/>
  <c r="AI17" i="26"/>
  <c r="AK17" i="26" s="1"/>
  <c r="AI19" i="26"/>
  <c r="AK19" i="26" s="1"/>
  <c r="AI12" i="26"/>
  <c r="AK12" i="26" s="1"/>
  <c r="AI13" i="26"/>
  <c r="AK13" i="26" s="1"/>
  <c r="AI16" i="26"/>
  <c r="AK16" i="26" s="1"/>
  <c r="AI21" i="26"/>
  <c r="AK21" i="26" s="1"/>
  <c r="AI14" i="26"/>
  <c r="AK14" i="26" s="1"/>
  <c r="AI5" i="26"/>
  <c r="AK5" i="26" s="1"/>
  <c r="AI2" i="26"/>
  <c r="AK2" i="26" s="1"/>
  <c r="AI6" i="26"/>
  <c r="AK6" i="26" s="1"/>
  <c r="AK4" i="26"/>
  <c r="AI8" i="26"/>
  <c r="AK8" i="26" s="1"/>
  <c r="AI9" i="26"/>
  <c r="AK9" i="26" s="1"/>
  <c r="AI10" i="26"/>
  <c r="AK10" i="26" s="1"/>
  <c r="C5" i="15"/>
  <c r="C6" i="15" s="1"/>
  <c r="B6" i="15"/>
  <c r="AM1" i="26" l="1"/>
  <c r="D5" i="15"/>
  <c r="AN20" i="26" l="1"/>
  <c r="AN21" i="26" s="1"/>
  <c r="AN22" i="26" s="1"/>
  <c r="AN23" i="26" s="1"/>
  <c r="AN24" i="26" s="1"/>
  <c r="AN25" i="26" s="1"/>
  <c r="AN26" i="26" s="1"/>
  <c r="AN27" i="26" s="1"/>
  <c r="AN28" i="26" s="1"/>
  <c r="AN29" i="26" s="1"/>
  <c r="AN30" i="26" s="1"/>
  <c r="AN15" i="26"/>
  <c r="AN10" i="26"/>
  <c r="AN3" i="26"/>
  <c r="AN7" i="26"/>
  <c r="AN2" i="26"/>
  <c r="AN18" i="26"/>
  <c r="AN12" i="26"/>
  <c r="AN13" i="26"/>
  <c r="AN11" i="26"/>
  <c r="AN19" i="26"/>
  <c r="AN5" i="26"/>
  <c r="AN4" i="26"/>
  <c r="AN16" i="26"/>
  <c r="AN14" i="26"/>
  <c r="AN8" i="26"/>
  <c r="AN9" i="26"/>
  <c r="AN6" i="26"/>
  <c r="AN1" i="26"/>
  <c r="AN17" i="26"/>
  <c r="D6" i="15"/>
  <c r="E5" i="15"/>
  <c r="AO2" i="26" l="1"/>
  <c r="H45" i="26"/>
  <c r="AO4" i="26"/>
  <c r="AO7" i="26"/>
  <c r="AO12" i="26"/>
  <c r="AO14" i="26"/>
  <c r="AO1" i="26"/>
  <c r="AO8" i="26"/>
  <c r="AO9" i="26"/>
  <c r="AO15" i="26"/>
  <c r="AO3" i="26"/>
  <c r="AO11" i="26"/>
  <c r="AO5" i="26"/>
  <c r="AO6" i="26"/>
  <c r="AO10" i="26"/>
  <c r="AO13" i="26"/>
  <c r="F5" i="15"/>
  <c r="E6" i="15"/>
  <c r="G5" i="15" l="1"/>
  <c r="F6" i="15"/>
  <c r="H5" i="15" l="1"/>
  <c r="G6" i="15"/>
  <c r="I5" i="15" l="1"/>
  <c r="H6" i="15"/>
  <c r="J5" i="15" l="1"/>
  <c r="I6" i="15"/>
  <c r="I4" i="15" s="1"/>
  <c r="AE4" i="4"/>
  <c r="AF4" i="4"/>
  <c r="A1" i="5"/>
  <c r="A1" i="4"/>
  <c r="A1" i="3"/>
  <c r="A3" i="2"/>
  <c r="A3" i="3" s="1"/>
  <c r="A3" i="4" s="1"/>
  <c r="A1" i="2"/>
  <c r="A3" i="1"/>
  <c r="A1" i="1"/>
  <c r="A3" i="12"/>
  <c r="A1" i="12"/>
  <c r="A3" i="11"/>
  <c r="A1" i="11"/>
  <c r="A3" i="10"/>
  <c r="A1" i="10"/>
  <c r="A3" i="24"/>
  <c r="A1" i="24"/>
  <c r="A3" i="22"/>
  <c r="A1" i="22"/>
  <c r="A3" i="18"/>
  <c r="A1" i="18"/>
  <c r="F4" i="15"/>
  <c r="G4" i="15"/>
  <c r="H4" i="15"/>
  <c r="B4" i="15"/>
  <c r="C4" i="15"/>
  <c r="D4" i="15"/>
  <c r="E4" i="15"/>
  <c r="F56" i="15" l="1"/>
  <c r="F57" i="15"/>
  <c r="E56" i="15"/>
  <c r="E57" i="15"/>
  <c r="C56" i="15"/>
  <c r="C57" i="15"/>
  <c r="D56" i="15"/>
  <c r="D57" i="15"/>
  <c r="B56" i="15"/>
  <c r="B57" i="15"/>
  <c r="I57" i="15"/>
  <c r="I56" i="15"/>
  <c r="H57" i="15"/>
  <c r="H56" i="15"/>
  <c r="G57" i="15"/>
  <c r="G56" i="15"/>
  <c r="K5" i="15"/>
  <c r="J6" i="15"/>
  <c r="J4" i="15" s="1"/>
  <c r="A3" i="5"/>
  <c r="D56" i="18"/>
  <c r="E56" i="18"/>
  <c r="F56" i="18"/>
  <c r="D57" i="18"/>
  <c r="E57" i="18"/>
  <c r="F57" i="18"/>
  <c r="X56" i="11"/>
  <c r="X57" i="11"/>
  <c r="J56" i="15" l="1"/>
  <c r="J57" i="15"/>
  <c r="L5" i="15"/>
  <c r="K6" i="15"/>
  <c r="K4" i="15" s="1"/>
  <c r="AG53" i="5"/>
  <c r="AG53" i="4"/>
  <c r="AG53" i="3"/>
  <c r="AG53" i="2"/>
  <c r="AG53" i="1"/>
  <c r="AG53" i="12"/>
  <c r="AG53" i="11"/>
  <c r="AG53" i="10"/>
  <c r="AG53" i="24"/>
  <c r="AG53" i="22"/>
  <c r="AG53" i="18"/>
  <c r="AG53" i="15"/>
  <c r="K56" i="15" l="1"/>
  <c r="K57" i="15"/>
  <c r="M5" i="15"/>
  <c r="L6" i="15"/>
  <c r="L4" i="15" s="1"/>
  <c r="L56" i="15" l="1"/>
  <c r="L57" i="15"/>
  <c r="N5" i="15"/>
  <c r="M6" i="15"/>
  <c r="M4" i="15" s="1"/>
  <c r="T55" i="24"/>
  <c r="J55" i="24"/>
  <c r="AD55" i="24"/>
  <c r="Z55" i="24"/>
  <c r="R55" i="24"/>
  <c r="O55" i="24"/>
  <c r="V59" i="24"/>
  <c r="G55" i="24"/>
  <c r="E59" i="24"/>
  <c r="G59" i="24"/>
  <c r="I55" i="24"/>
  <c r="Q55" i="24"/>
  <c r="Y55" i="24"/>
  <c r="I59" i="24"/>
  <c r="Y59" i="24"/>
  <c r="O59" i="24"/>
  <c r="T59" i="24"/>
  <c r="AD59" i="24"/>
  <c r="K59" i="24"/>
  <c r="K55" i="24"/>
  <c r="S59" i="24"/>
  <c r="S55" i="24"/>
  <c r="AB59" i="24"/>
  <c r="AB55" i="24"/>
  <c r="D55" i="24"/>
  <c r="L55" i="24"/>
  <c r="U55" i="24"/>
  <c r="AC55" i="24"/>
  <c r="N59" i="24"/>
  <c r="AA59" i="24"/>
  <c r="J59" i="24"/>
  <c r="R59" i="24"/>
  <c r="Z59" i="24"/>
  <c r="C59" i="24"/>
  <c r="C55" i="24"/>
  <c r="H59" i="24"/>
  <c r="H55" i="24"/>
  <c r="M59" i="24"/>
  <c r="M55" i="24"/>
  <c r="W59" i="24"/>
  <c r="W55" i="24"/>
  <c r="AE59" i="24"/>
  <c r="AE55" i="24"/>
  <c r="F55" i="24"/>
  <c r="P55" i="24"/>
  <c r="X55" i="24"/>
  <c r="AF55" i="24"/>
  <c r="E55" i="24"/>
  <c r="N55" i="24"/>
  <c r="V55" i="24"/>
  <c r="AA55" i="24"/>
  <c r="Q59" i="24"/>
  <c r="D59" i="24"/>
  <c r="F59" i="24"/>
  <c r="L59" i="24"/>
  <c r="P59" i="24"/>
  <c r="U59" i="24"/>
  <c r="X59" i="24"/>
  <c r="AC59" i="24"/>
  <c r="AF59" i="24"/>
  <c r="M56" i="15" l="1"/>
  <c r="M57" i="15"/>
  <c r="O5" i="15"/>
  <c r="N6" i="15"/>
  <c r="N4" i="15" s="1"/>
  <c r="N56" i="15" l="1"/>
  <c r="N57" i="15"/>
  <c r="P5" i="15"/>
  <c r="O6" i="15"/>
  <c r="O4" i="15" s="1"/>
  <c r="N55" i="22"/>
  <c r="N59" i="22"/>
  <c r="F59" i="22"/>
  <c r="U55" i="22"/>
  <c r="W59" i="22"/>
  <c r="Y55" i="22"/>
  <c r="Q55" i="22"/>
  <c r="M55" i="22"/>
  <c r="O55" i="22"/>
  <c r="E55" i="22"/>
  <c r="B55" i="22"/>
  <c r="H59" i="22"/>
  <c r="C59" i="22"/>
  <c r="G59" i="22"/>
  <c r="K59" i="22"/>
  <c r="P59" i="22"/>
  <c r="S59" i="22"/>
  <c r="AC59" i="22"/>
  <c r="AA59" i="22"/>
  <c r="H55" i="22"/>
  <c r="F55" i="22"/>
  <c r="J55" i="22"/>
  <c r="R55" i="22"/>
  <c r="W55" i="22"/>
  <c r="Z55" i="22"/>
  <c r="R59" i="22"/>
  <c r="D59" i="22"/>
  <c r="I59" i="22"/>
  <c r="L59" i="22"/>
  <c r="V59" i="22"/>
  <c r="T59" i="22"/>
  <c r="X59" i="22"/>
  <c r="AB59" i="22"/>
  <c r="AB55" i="22"/>
  <c r="C55" i="22"/>
  <c r="G55" i="22"/>
  <c r="K55" i="22"/>
  <c r="P55" i="22"/>
  <c r="S55" i="22"/>
  <c r="AC55" i="22"/>
  <c r="AA55" i="22"/>
  <c r="J59" i="22"/>
  <c r="Z59" i="22"/>
  <c r="B61" i="22"/>
  <c r="B59" i="22"/>
  <c r="B60" i="22"/>
  <c r="E59" i="22"/>
  <c r="O59" i="22"/>
  <c r="M59" i="22"/>
  <c r="Q59" i="22"/>
  <c r="U59" i="22"/>
  <c r="Y59" i="22"/>
  <c r="AD59" i="22"/>
  <c r="AD55" i="22"/>
  <c r="D55" i="22"/>
  <c r="I55" i="22"/>
  <c r="L55" i="22"/>
  <c r="V55" i="22"/>
  <c r="T55" i="22"/>
  <c r="X55" i="22"/>
  <c r="AE55" i="22"/>
  <c r="AE59" i="22"/>
  <c r="C56" i="18"/>
  <c r="B56" i="18"/>
  <c r="O57" i="15" l="1"/>
  <c r="O56" i="15"/>
  <c r="Q5" i="15"/>
  <c r="P6" i="15"/>
  <c r="P4" i="15" s="1"/>
  <c r="AG55" i="22"/>
  <c r="C59" i="18"/>
  <c r="G59" i="18"/>
  <c r="T59" i="18"/>
  <c r="W59" i="18"/>
  <c r="M55" i="18"/>
  <c r="X55" i="18"/>
  <c r="C55" i="18"/>
  <c r="O59" i="18"/>
  <c r="W55" i="18"/>
  <c r="AE55" i="18"/>
  <c r="P55" i="18"/>
  <c r="AB55" i="18"/>
  <c r="G55" i="18"/>
  <c r="L55" i="18"/>
  <c r="T55" i="18"/>
  <c r="Y55" i="18"/>
  <c r="H59" i="18"/>
  <c r="R59" i="18"/>
  <c r="AF59" i="18"/>
  <c r="O55" i="18"/>
  <c r="AE59" i="18"/>
  <c r="E59" i="18"/>
  <c r="I59" i="18"/>
  <c r="K59" i="18"/>
  <c r="Q59" i="18"/>
  <c r="U59" i="18"/>
  <c r="Z59" i="18"/>
  <c r="AC59" i="18"/>
  <c r="D55" i="18"/>
  <c r="H55" i="18"/>
  <c r="R55" i="18"/>
  <c r="AF55" i="18"/>
  <c r="C57" i="18"/>
  <c r="M59" i="18"/>
  <c r="X59" i="18"/>
  <c r="B59" i="18"/>
  <c r="B57" i="18"/>
  <c r="B60" i="18"/>
  <c r="B61" i="18"/>
  <c r="F59" i="18"/>
  <c r="J59" i="18"/>
  <c r="N59" i="18"/>
  <c r="S59" i="18"/>
  <c r="V59" i="18"/>
  <c r="AA59" i="18"/>
  <c r="AD59" i="18"/>
  <c r="E55" i="18"/>
  <c r="I55" i="18"/>
  <c r="K55" i="18"/>
  <c r="Q55" i="18"/>
  <c r="U55" i="18"/>
  <c r="Z55" i="18"/>
  <c r="AC55" i="18"/>
  <c r="D59" i="18"/>
  <c r="P59" i="18"/>
  <c r="AB59" i="18"/>
  <c r="B55" i="18"/>
  <c r="F55" i="18"/>
  <c r="J55" i="18"/>
  <c r="N55" i="18"/>
  <c r="S55" i="18"/>
  <c r="V55" i="18"/>
  <c r="AA55" i="18"/>
  <c r="AD55" i="18"/>
  <c r="L59" i="18"/>
  <c r="Y59" i="18"/>
  <c r="P56" i="15" l="1"/>
  <c r="P57" i="15"/>
  <c r="R5" i="15"/>
  <c r="Q6" i="15"/>
  <c r="Q4" i="15" s="1"/>
  <c r="AG55" i="18"/>
  <c r="S59" i="15"/>
  <c r="C59" i="15"/>
  <c r="H59" i="15"/>
  <c r="K59" i="15"/>
  <c r="AB59" i="15"/>
  <c r="F59" i="15"/>
  <c r="U59" i="15"/>
  <c r="E59" i="15"/>
  <c r="I59" i="15"/>
  <c r="N59" i="15"/>
  <c r="Q59" i="15"/>
  <c r="V59" i="15"/>
  <c r="Y59" i="15"/>
  <c r="AA59" i="15"/>
  <c r="W59" i="15"/>
  <c r="D59" i="15"/>
  <c r="P59" i="15"/>
  <c r="AC59" i="15"/>
  <c r="B61" i="15"/>
  <c r="B59" i="15"/>
  <c r="B60" i="15"/>
  <c r="G59" i="15"/>
  <c r="J59" i="15"/>
  <c r="O59" i="15"/>
  <c r="R59" i="15"/>
  <c r="T59" i="15"/>
  <c r="Z59" i="15"/>
  <c r="AD59" i="15"/>
  <c r="L59" i="15"/>
  <c r="X59" i="15"/>
  <c r="M59" i="15"/>
  <c r="AE59" i="15"/>
  <c r="Q56" i="15" l="1"/>
  <c r="Q57" i="15"/>
  <c r="S5" i="15"/>
  <c r="R6" i="15"/>
  <c r="R4" i="15" s="1"/>
  <c r="R57" i="15" l="1"/>
  <c r="R56" i="15"/>
  <c r="T5" i="15"/>
  <c r="S6" i="15"/>
  <c r="S4" i="15" s="1"/>
  <c r="B61" i="12"/>
  <c r="B60" i="12"/>
  <c r="AF59" i="12"/>
  <c r="AE59" i="12"/>
  <c r="AD59" i="12"/>
  <c r="AC59" i="12"/>
  <c r="AB59" i="12"/>
  <c r="AA59" i="12"/>
  <c r="Z59" i="12"/>
  <c r="Y59" i="12"/>
  <c r="X59" i="12"/>
  <c r="W59" i="12"/>
  <c r="V59" i="12"/>
  <c r="U59" i="12"/>
  <c r="T59" i="12"/>
  <c r="S59" i="12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B59" i="12"/>
  <c r="AF55" i="12"/>
  <c r="AE55" i="12"/>
  <c r="AD55" i="12"/>
  <c r="AC55" i="12"/>
  <c r="AB55" i="12"/>
  <c r="AA55" i="12"/>
  <c r="Z55" i="12"/>
  <c r="Y55" i="12"/>
  <c r="X55" i="12"/>
  <c r="W55" i="12"/>
  <c r="V55" i="12"/>
  <c r="U55" i="12"/>
  <c r="T55" i="12"/>
  <c r="S55" i="12"/>
  <c r="R55" i="12"/>
  <c r="Q55" i="12"/>
  <c r="P55" i="12"/>
  <c r="O55" i="12"/>
  <c r="N55" i="12"/>
  <c r="M55" i="12"/>
  <c r="L55" i="12"/>
  <c r="K55" i="12"/>
  <c r="J55" i="12"/>
  <c r="I55" i="12"/>
  <c r="H55" i="12"/>
  <c r="G55" i="12"/>
  <c r="F55" i="12"/>
  <c r="E55" i="12"/>
  <c r="D55" i="12"/>
  <c r="C55" i="12"/>
  <c r="B55" i="12"/>
  <c r="AE59" i="11"/>
  <c r="AD59" i="11"/>
  <c r="AC59" i="11"/>
  <c r="AB59" i="11"/>
  <c r="AA59" i="11"/>
  <c r="Z59" i="11"/>
  <c r="Y59" i="11"/>
  <c r="X59" i="11"/>
  <c r="W59" i="11"/>
  <c r="V59" i="11"/>
  <c r="U59" i="11"/>
  <c r="T59" i="11"/>
  <c r="S59" i="11"/>
  <c r="R59" i="11"/>
  <c r="Q59" i="11"/>
  <c r="P59" i="11"/>
  <c r="O59" i="11"/>
  <c r="N59" i="11"/>
  <c r="M59" i="11"/>
  <c r="L59" i="11"/>
  <c r="K59" i="11"/>
  <c r="J59" i="11"/>
  <c r="I59" i="11"/>
  <c r="H59" i="11"/>
  <c r="G59" i="11"/>
  <c r="F59" i="11"/>
  <c r="E59" i="11"/>
  <c r="D59" i="11"/>
  <c r="C59" i="11"/>
  <c r="AE55" i="11"/>
  <c r="AD55" i="11"/>
  <c r="AC55" i="11"/>
  <c r="AB55" i="11"/>
  <c r="AA55" i="11"/>
  <c r="Z55" i="11"/>
  <c r="Y55" i="11"/>
  <c r="X55" i="11"/>
  <c r="W55" i="11"/>
  <c r="V55" i="11"/>
  <c r="U55" i="11"/>
  <c r="T55" i="11"/>
  <c r="S55" i="11"/>
  <c r="R55" i="11"/>
  <c r="Q55" i="11"/>
  <c r="P55" i="11"/>
  <c r="O55" i="11"/>
  <c r="N55" i="11"/>
  <c r="M55" i="11"/>
  <c r="L55" i="11"/>
  <c r="K55" i="11"/>
  <c r="J55" i="11"/>
  <c r="I55" i="11"/>
  <c r="H55" i="11"/>
  <c r="G55" i="11"/>
  <c r="F55" i="11"/>
  <c r="E55" i="11"/>
  <c r="D55" i="11"/>
  <c r="C55" i="11"/>
  <c r="B55" i="11"/>
  <c r="B61" i="10"/>
  <c r="B60" i="10"/>
  <c r="AF59" i="10"/>
  <c r="AE59" i="10"/>
  <c r="AD59" i="10"/>
  <c r="AC59" i="10"/>
  <c r="AB59" i="10"/>
  <c r="AA59" i="10"/>
  <c r="Z59" i="10"/>
  <c r="Y59" i="10"/>
  <c r="X59" i="10"/>
  <c r="W59" i="10"/>
  <c r="V59" i="10"/>
  <c r="U59" i="10"/>
  <c r="T59" i="10"/>
  <c r="S59" i="10"/>
  <c r="R59" i="10"/>
  <c r="Q59" i="10"/>
  <c r="P59" i="10"/>
  <c r="O59" i="10"/>
  <c r="N59" i="10"/>
  <c r="M59" i="10"/>
  <c r="L59" i="10"/>
  <c r="K59" i="10"/>
  <c r="J59" i="10"/>
  <c r="I59" i="10"/>
  <c r="H59" i="10"/>
  <c r="G59" i="10"/>
  <c r="F59" i="10"/>
  <c r="E59" i="10"/>
  <c r="D59" i="10"/>
  <c r="C59" i="10"/>
  <c r="B59" i="10"/>
  <c r="L57" i="10"/>
  <c r="L56" i="10"/>
  <c r="AF55" i="10"/>
  <c r="AE55" i="10"/>
  <c r="AD55" i="10"/>
  <c r="AC55" i="10"/>
  <c r="AB55" i="10"/>
  <c r="AA55" i="10"/>
  <c r="Z55" i="10"/>
  <c r="Y55" i="10"/>
  <c r="X55" i="10"/>
  <c r="W55" i="10"/>
  <c r="V55" i="10"/>
  <c r="U55" i="10"/>
  <c r="T55" i="10"/>
  <c r="S55" i="10"/>
  <c r="R55" i="10"/>
  <c r="Q55" i="10"/>
  <c r="P55" i="10"/>
  <c r="O55" i="10"/>
  <c r="N55" i="10"/>
  <c r="M55" i="10"/>
  <c r="L55" i="10"/>
  <c r="K55" i="10"/>
  <c r="J55" i="10"/>
  <c r="I55" i="10"/>
  <c r="H55" i="10"/>
  <c r="G55" i="10"/>
  <c r="F55" i="10"/>
  <c r="E55" i="10"/>
  <c r="D55" i="10"/>
  <c r="C55" i="10"/>
  <c r="B55" i="10"/>
  <c r="S56" i="15" l="1"/>
  <c r="S57" i="15"/>
  <c r="U5" i="15"/>
  <c r="T6" i="15"/>
  <c r="T4" i="15" s="1"/>
  <c r="AG55" i="10"/>
  <c r="AG55" i="12"/>
  <c r="B61" i="5"/>
  <c r="B60" i="5"/>
  <c r="AF59" i="5"/>
  <c r="AE59" i="5"/>
  <c r="AD59" i="5"/>
  <c r="AC59" i="5"/>
  <c r="AB59" i="5"/>
  <c r="AA59" i="5"/>
  <c r="Z59" i="5"/>
  <c r="Y59" i="5"/>
  <c r="X59" i="5"/>
  <c r="W59" i="5"/>
  <c r="V59" i="5"/>
  <c r="U59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B61" i="4"/>
  <c r="B60" i="4"/>
  <c r="AB59" i="4"/>
  <c r="AA59" i="4"/>
  <c r="Z59" i="4"/>
  <c r="Y59" i="4"/>
  <c r="X59" i="4"/>
  <c r="W59" i="4"/>
  <c r="V59" i="4"/>
  <c r="U59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X57" i="4"/>
  <c r="L57" i="4"/>
  <c r="X56" i="4"/>
  <c r="L56" i="4"/>
  <c r="B61" i="3"/>
  <c r="B60" i="3"/>
  <c r="AF59" i="3"/>
  <c r="AE59" i="3"/>
  <c r="AD59" i="3"/>
  <c r="AC59" i="3"/>
  <c r="AB59" i="3"/>
  <c r="AA59" i="3"/>
  <c r="Z59" i="3"/>
  <c r="Y59" i="3"/>
  <c r="X59" i="3"/>
  <c r="W59" i="3"/>
  <c r="V59" i="3"/>
  <c r="U59" i="3"/>
  <c r="T59" i="3"/>
  <c r="S59" i="3"/>
  <c r="R59" i="3"/>
  <c r="Q59" i="3"/>
  <c r="P59" i="3"/>
  <c r="O59" i="3"/>
  <c r="N59" i="3"/>
  <c r="M59" i="3"/>
  <c r="L59" i="3"/>
  <c r="K59" i="3"/>
  <c r="J59" i="3"/>
  <c r="I59" i="3"/>
  <c r="H59" i="3"/>
  <c r="G59" i="3"/>
  <c r="F59" i="3"/>
  <c r="E59" i="3"/>
  <c r="D59" i="3"/>
  <c r="C59" i="3"/>
  <c r="B59" i="3"/>
  <c r="D57" i="3"/>
  <c r="C57" i="3"/>
  <c r="B57" i="3"/>
  <c r="D56" i="3"/>
  <c r="C56" i="3"/>
  <c r="B56" i="3"/>
  <c r="AF59" i="2"/>
  <c r="AF56" i="2"/>
  <c r="AF57" i="2"/>
  <c r="B61" i="2"/>
  <c r="B60" i="2"/>
  <c r="AE59" i="2"/>
  <c r="AD59" i="2"/>
  <c r="AC59" i="2"/>
  <c r="AB59" i="2"/>
  <c r="AA59" i="2"/>
  <c r="Z59" i="2"/>
  <c r="Y59" i="2"/>
  <c r="X59" i="2"/>
  <c r="W59" i="2"/>
  <c r="V59" i="2"/>
  <c r="U59" i="2"/>
  <c r="T59" i="2"/>
  <c r="S59" i="2"/>
  <c r="R59" i="2"/>
  <c r="Q59" i="2"/>
  <c r="P59" i="2"/>
  <c r="O59" i="2"/>
  <c r="N59" i="2"/>
  <c r="M59" i="2"/>
  <c r="L59" i="2"/>
  <c r="K59" i="2"/>
  <c r="J59" i="2"/>
  <c r="I59" i="2"/>
  <c r="H59" i="2"/>
  <c r="G59" i="2"/>
  <c r="F59" i="2"/>
  <c r="E59" i="2"/>
  <c r="D59" i="2"/>
  <c r="C59" i="2"/>
  <c r="B59" i="2"/>
  <c r="AE57" i="2"/>
  <c r="AE56" i="2"/>
  <c r="D56" i="1"/>
  <c r="X56" i="1"/>
  <c r="D57" i="1"/>
  <c r="X57" i="1"/>
  <c r="T57" i="15" l="1"/>
  <c r="T56" i="15"/>
  <c r="V5" i="15"/>
  <c r="U6" i="15"/>
  <c r="U4" i="15" s="1"/>
  <c r="Y55" i="5"/>
  <c r="U57" i="15" l="1"/>
  <c r="U56" i="15"/>
  <c r="W5" i="15"/>
  <c r="V6" i="15"/>
  <c r="V4" i="15" s="1"/>
  <c r="AF55" i="5"/>
  <c r="AE55" i="5"/>
  <c r="AD55" i="5"/>
  <c r="AC55" i="5"/>
  <c r="AB55" i="5"/>
  <c r="AA55" i="5"/>
  <c r="Z55" i="5"/>
  <c r="X55" i="5"/>
  <c r="W55" i="5"/>
  <c r="V55" i="5"/>
  <c r="U55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V57" i="15" l="1"/>
  <c r="V56" i="15"/>
  <c r="X5" i="15"/>
  <c r="W6" i="15"/>
  <c r="W4" i="15" s="1"/>
  <c r="AG55" i="5"/>
  <c r="AB55" i="4"/>
  <c r="AA55" i="4"/>
  <c r="Z55" i="4"/>
  <c r="Y55" i="4"/>
  <c r="X55" i="4"/>
  <c r="W55" i="4"/>
  <c r="V55" i="4"/>
  <c r="U55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W56" i="15" l="1"/>
  <c r="W57" i="15"/>
  <c r="Y5" i="15"/>
  <c r="X6" i="15"/>
  <c r="X4" i="15" s="1"/>
  <c r="T59" i="1"/>
  <c r="U59" i="1"/>
  <c r="V59" i="1"/>
  <c r="W59" i="1"/>
  <c r="X59" i="1"/>
  <c r="Y59" i="1"/>
  <c r="Z59" i="1"/>
  <c r="AA59" i="1"/>
  <c r="AB59" i="1"/>
  <c r="AC59" i="1"/>
  <c r="AD59" i="1"/>
  <c r="AE59" i="1"/>
  <c r="B59" i="1"/>
  <c r="C59" i="1"/>
  <c r="D59" i="1"/>
  <c r="E59" i="1"/>
  <c r="F59" i="1"/>
  <c r="G59" i="1"/>
  <c r="H59" i="1"/>
  <c r="I59" i="1"/>
  <c r="J59" i="1"/>
  <c r="K59" i="1"/>
  <c r="L59" i="1"/>
  <c r="M59" i="1"/>
  <c r="N59" i="1"/>
  <c r="O59" i="1"/>
  <c r="P59" i="1"/>
  <c r="Q59" i="1"/>
  <c r="R59" i="1"/>
  <c r="S59" i="1"/>
  <c r="AF55" i="3"/>
  <c r="AE55" i="3"/>
  <c r="AD55" i="3"/>
  <c r="AC55" i="3"/>
  <c r="AB55" i="3"/>
  <c r="AA55" i="3"/>
  <c r="Z55" i="3"/>
  <c r="Y55" i="3"/>
  <c r="X55" i="3"/>
  <c r="W55" i="3"/>
  <c r="V55" i="3"/>
  <c r="U55" i="3"/>
  <c r="T55" i="3"/>
  <c r="S55" i="3"/>
  <c r="R55" i="3"/>
  <c r="Q55" i="3"/>
  <c r="P55" i="3"/>
  <c r="O55" i="3"/>
  <c r="N55" i="3"/>
  <c r="M55" i="3"/>
  <c r="L55" i="3"/>
  <c r="K55" i="3"/>
  <c r="J55" i="3"/>
  <c r="I55" i="3"/>
  <c r="H55" i="3"/>
  <c r="G55" i="3"/>
  <c r="F55" i="3"/>
  <c r="E55" i="3"/>
  <c r="D55" i="3"/>
  <c r="C55" i="3"/>
  <c r="B55" i="3"/>
  <c r="X56" i="15" l="1"/>
  <c r="X57" i="15"/>
  <c r="Z5" i="15"/>
  <c r="Y6" i="15"/>
  <c r="Y4" i="15" s="1"/>
  <c r="AG55" i="3"/>
  <c r="AF55" i="2"/>
  <c r="AE55" i="2"/>
  <c r="AD55" i="2"/>
  <c r="AC55" i="2"/>
  <c r="AB55" i="2"/>
  <c r="AA55" i="2"/>
  <c r="Z55" i="2"/>
  <c r="Y55" i="2"/>
  <c r="X55" i="2"/>
  <c r="W55" i="2"/>
  <c r="V55" i="2"/>
  <c r="U55" i="2"/>
  <c r="T55" i="2"/>
  <c r="S55" i="2"/>
  <c r="R55" i="2"/>
  <c r="Q55" i="2"/>
  <c r="P55" i="2"/>
  <c r="O55" i="2"/>
  <c r="N55" i="2"/>
  <c r="M55" i="2"/>
  <c r="L55" i="2"/>
  <c r="K55" i="2"/>
  <c r="J55" i="2"/>
  <c r="I55" i="2"/>
  <c r="H55" i="2"/>
  <c r="G55" i="2"/>
  <c r="F55" i="2"/>
  <c r="E55" i="2"/>
  <c r="D55" i="2"/>
  <c r="C55" i="2"/>
  <c r="B55" i="2"/>
  <c r="AB55" i="1"/>
  <c r="Y56" i="15" l="1"/>
  <c r="Y57" i="15"/>
  <c r="AA5" i="15"/>
  <c r="Z6" i="15"/>
  <c r="Z4" i="15" s="1"/>
  <c r="AG55" i="2"/>
  <c r="T55" i="1"/>
  <c r="B61" i="1"/>
  <c r="B60" i="1"/>
  <c r="C55" i="1"/>
  <c r="D55" i="1"/>
  <c r="E55" i="1"/>
  <c r="F55" i="1"/>
  <c r="G55" i="1"/>
  <c r="H55" i="1"/>
  <c r="I55" i="1"/>
  <c r="J55" i="1"/>
  <c r="K55" i="1"/>
  <c r="L55" i="1"/>
  <c r="M55" i="1"/>
  <c r="N55" i="1"/>
  <c r="O55" i="1"/>
  <c r="P55" i="1"/>
  <c r="Q55" i="1"/>
  <c r="R55" i="1"/>
  <c r="S55" i="1"/>
  <c r="U55" i="1"/>
  <c r="V55" i="1"/>
  <c r="W55" i="1"/>
  <c r="X55" i="1"/>
  <c r="Y55" i="1"/>
  <c r="Z55" i="1"/>
  <c r="AA55" i="1"/>
  <c r="AC55" i="1"/>
  <c r="AD55" i="1"/>
  <c r="AE55" i="1"/>
  <c r="B55" i="1"/>
  <c r="Z56" i="15" l="1"/>
  <c r="Z57" i="15"/>
  <c r="AB5" i="15"/>
  <c r="AA6" i="15"/>
  <c r="AA4" i="15" s="1"/>
  <c r="AG55" i="1"/>
  <c r="AA56" i="15" l="1"/>
  <c r="AA57" i="15"/>
  <c r="AC5" i="15"/>
  <c r="AB6" i="15"/>
  <c r="AB4" i="15" s="1"/>
  <c r="B61" i="24"/>
  <c r="B59" i="24"/>
  <c r="B60" i="24"/>
  <c r="B55" i="24"/>
  <c r="AB56" i="15" l="1"/>
  <c r="AB57" i="15"/>
  <c r="AD5" i="15"/>
  <c r="AC6" i="15"/>
  <c r="AC4" i="15" s="1"/>
  <c r="AC57" i="15" l="1"/>
  <c r="AC56" i="15"/>
  <c r="AG56" i="15"/>
  <c r="D5" i="25" s="1"/>
  <c r="AG57" i="15"/>
  <c r="E5" i="25" s="1"/>
  <c r="A4" i="15"/>
  <c r="AE5" i="15"/>
  <c r="AD6" i="15"/>
  <c r="F5" i="25" l="1"/>
  <c r="H5" i="25"/>
  <c r="AE6" i="15"/>
  <c r="B5" i="18"/>
  <c r="B6" i="18" l="1"/>
  <c r="C5" i="18"/>
  <c r="C6" i="18" l="1"/>
  <c r="D5" i="18"/>
  <c r="E5" i="18" l="1"/>
  <c r="D6" i="18"/>
  <c r="E6" i="18" l="1"/>
  <c r="F5" i="18"/>
  <c r="F6" i="18" l="1"/>
  <c r="G5" i="18"/>
  <c r="G6" i="18" l="1"/>
  <c r="H5" i="18"/>
  <c r="H6" i="18" l="1"/>
  <c r="H4" i="18" s="1"/>
  <c r="I5" i="18"/>
  <c r="G56" i="18"/>
  <c r="G57" i="18"/>
  <c r="I6" i="18" l="1"/>
  <c r="I4" i="18" s="1"/>
  <c r="J5" i="18"/>
  <c r="H56" i="18"/>
  <c r="H57" i="18"/>
  <c r="I56" i="18" l="1"/>
  <c r="I57" i="18"/>
  <c r="K5" i="18"/>
  <c r="J6" i="18"/>
  <c r="J4" i="18" s="1"/>
  <c r="J57" i="18" l="1"/>
  <c r="J56" i="18"/>
  <c r="K6" i="18"/>
  <c r="K4" i="18" s="1"/>
  <c r="L5" i="18"/>
  <c r="L6" i="18" l="1"/>
  <c r="L4" i="18" s="1"/>
  <c r="M5" i="18"/>
  <c r="K56" i="18"/>
  <c r="K57" i="18"/>
  <c r="M6" i="18" l="1"/>
  <c r="M4" i="18" s="1"/>
  <c r="N5" i="18"/>
  <c r="L57" i="18"/>
  <c r="L56" i="18"/>
  <c r="N6" i="18" l="1"/>
  <c r="N4" i="18" s="1"/>
  <c r="O5" i="18"/>
  <c r="M56" i="18"/>
  <c r="M57" i="18"/>
  <c r="O6" i="18" l="1"/>
  <c r="O4" i="18" s="1"/>
  <c r="P5" i="18"/>
  <c r="N56" i="18"/>
  <c r="N57" i="18"/>
  <c r="P6" i="18" l="1"/>
  <c r="P4" i="18" s="1"/>
  <c r="Q5" i="18"/>
  <c r="O57" i="18"/>
  <c r="O56" i="18"/>
  <c r="Q6" i="18" l="1"/>
  <c r="Q4" i="18" s="1"/>
  <c r="R5" i="18"/>
  <c r="P57" i="18"/>
  <c r="P56" i="18"/>
  <c r="R6" i="18" l="1"/>
  <c r="R4" i="18" s="1"/>
  <c r="S5" i="18"/>
  <c r="Q56" i="18"/>
  <c r="Q57" i="18"/>
  <c r="S6" i="18" l="1"/>
  <c r="S4" i="18" s="1"/>
  <c r="T5" i="18"/>
  <c r="R56" i="18"/>
  <c r="R57" i="18"/>
  <c r="U5" i="18" l="1"/>
  <c r="T6" i="18"/>
  <c r="T4" i="18" s="1"/>
  <c r="S56" i="18"/>
  <c r="S57" i="18"/>
  <c r="T57" i="18" l="1"/>
  <c r="T56" i="18"/>
  <c r="V5" i="18"/>
  <c r="U6" i="18"/>
  <c r="U4" i="18" s="1"/>
  <c r="U57" i="18" l="1"/>
  <c r="U56" i="18"/>
  <c r="V6" i="18"/>
  <c r="V4" i="18" s="1"/>
  <c r="W5" i="18"/>
  <c r="V56" i="18" l="1"/>
  <c r="V57" i="18"/>
  <c r="W6" i="18"/>
  <c r="W4" i="18" s="1"/>
  <c r="X5" i="18"/>
  <c r="W57" i="18" l="1"/>
  <c r="W56" i="18"/>
  <c r="Y5" i="18"/>
  <c r="X6" i="18"/>
  <c r="X4" i="18" s="1"/>
  <c r="X57" i="18" l="1"/>
  <c r="X56" i="18"/>
  <c r="Z5" i="18"/>
  <c r="Y6" i="18"/>
  <c r="Y4" i="18" s="1"/>
  <c r="Y56" i="18" l="1"/>
  <c r="Y57" i="18"/>
  <c r="AA5" i="18"/>
  <c r="Z6" i="18"/>
  <c r="Z4" i="18" s="1"/>
  <c r="Z57" i="18" l="1"/>
  <c r="Z56" i="18"/>
  <c r="AA6" i="18"/>
  <c r="AA4" i="18" s="1"/>
  <c r="AB5" i="18"/>
  <c r="AB6" i="18" l="1"/>
  <c r="AB4" i="18" s="1"/>
  <c r="AC5" i="18"/>
  <c r="AA57" i="18"/>
  <c r="AA56" i="18"/>
  <c r="AD5" i="18" l="1"/>
  <c r="AC6" i="18"/>
  <c r="AC4" i="18" s="1"/>
  <c r="AB57" i="18"/>
  <c r="AB56" i="18"/>
  <c r="AC57" i="18" l="1"/>
  <c r="AC56" i="18"/>
  <c r="AE5" i="18"/>
  <c r="AD6" i="18"/>
  <c r="AD4" i="18" s="1"/>
  <c r="AD57" i="18" l="1"/>
  <c r="AD56" i="18"/>
  <c r="AF5" i="18"/>
  <c r="AE6" i="18"/>
  <c r="AE4" i="18" s="1"/>
  <c r="AE57" i="18" l="1"/>
  <c r="AE56" i="18"/>
  <c r="B5" i="22"/>
  <c r="AF6" i="18"/>
  <c r="AF4" i="18" s="1"/>
  <c r="AF56" i="18" l="1"/>
  <c r="AG56" i="18" s="1"/>
  <c r="D6" i="25" s="1"/>
  <c r="AF57" i="18"/>
  <c r="AG57" i="18" s="1"/>
  <c r="E6" i="25" s="1"/>
  <c r="A4" i="18"/>
  <c r="B6" i="22"/>
  <c r="B4" i="22" s="1"/>
  <c r="C5" i="22"/>
  <c r="F6" i="25" l="1"/>
  <c r="H6" i="25"/>
  <c r="B57" i="22"/>
  <c r="B56" i="22"/>
  <c r="D5" i="22"/>
  <c r="C6" i="22"/>
  <c r="C4" i="22" s="1"/>
  <c r="E5" i="22" l="1"/>
  <c r="D6" i="22"/>
  <c r="D4" i="22" s="1"/>
  <c r="C56" i="22"/>
  <c r="C57" i="22"/>
  <c r="D56" i="22" l="1"/>
  <c r="D57" i="22"/>
  <c r="E6" i="22"/>
  <c r="E4" i="22" s="1"/>
  <c r="F5" i="22"/>
  <c r="F6" i="22" l="1"/>
  <c r="F4" i="22" s="1"/>
  <c r="G5" i="22"/>
  <c r="E56" i="22"/>
  <c r="E57" i="22"/>
  <c r="G6" i="22" l="1"/>
  <c r="G4" i="22" s="1"/>
  <c r="H5" i="22"/>
  <c r="F57" i="22"/>
  <c r="F56" i="22"/>
  <c r="I5" i="22" l="1"/>
  <c r="H6" i="22"/>
  <c r="H4" i="22" s="1"/>
  <c r="G57" i="22"/>
  <c r="G56" i="22"/>
  <c r="H56" i="22" l="1"/>
  <c r="H57" i="22"/>
  <c r="I6" i="22"/>
  <c r="I4" i="22" s="1"/>
  <c r="J5" i="22"/>
  <c r="I56" i="22" l="1"/>
  <c r="I57" i="22"/>
  <c r="J6" i="22"/>
  <c r="J4" i="22" s="1"/>
  <c r="K5" i="22"/>
  <c r="J56" i="22" l="1"/>
  <c r="J57" i="22"/>
  <c r="K6" i="22"/>
  <c r="K4" i="22" s="1"/>
  <c r="L5" i="22"/>
  <c r="K56" i="22" l="1"/>
  <c r="K57" i="22"/>
  <c r="L6" i="22"/>
  <c r="L4" i="22" s="1"/>
  <c r="M5" i="22"/>
  <c r="L56" i="22" l="1"/>
  <c r="L57" i="22"/>
  <c r="M6" i="22"/>
  <c r="M4" i="22" s="1"/>
  <c r="N5" i="22"/>
  <c r="O5" i="22" l="1"/>
  <c r="N6" i="22"/>
  <c r="N4" i="22" s="1"/>
  <c r="M56" i="22"/>
  <c r="M57" i="22"/>
  <c r="N57" i="22" l="1"/>
  <c r="N56" i="22"/>
  <c r="O6" i="22"/>
  <c r="O4" i="22" s="1"/>
  <c r="P5" i="22"/>
  <c r="O56" i="22" l="1"/>
  <c r="O57" i="22"/>
  <c r="P6" i="22"/>
  <c r="P4" i="22" s="1"/>
  <c r="Q5" i="22"/>
  <c r="P57" i="22" l="1"/>
  <c r="P56" i="22"/>
  <c r="R5" i="22"/>
  <c r="Q6" i="22"/>
  <c r="Q4" i="22" s="1"/>
  <c r="Q57" i="22" l="1"/>
  <c r="Q56" i="22"/>
  <c r="S5" i="22"/>
  <c r="R6" i="22"/>
  <c r="R4" i="22" s="1"/>
  <c r="R56" i="22" l="1"/>
  <c r="R57" i="22"/>
  <c r="T5" i="22"/>
  <c r="S6" i="22"/>
  <c r="S4" i="22" s="1"/>
  <c r="S57" i="22" l="1"/>
  <c r="S56" i="22"/>
  <c r="U5" i="22"/>
  <c r="T6" i="22"/>
  <c r="T4" i="22" s="1"/>
  <c r="T56" i="22" l="1"/>
  <c r="T57" i="22"/>
  <c r="V5" i="22"/>
  <c r="U6" i="22"/>
  <c r="U4" i="22" s="1"/>
  <c r="U57" i="22" l="1"/>
  <c r="U56" i="22"/>
  <c r="W5" i="22"/>
  <c r="V6" i="22"/>
  <c r="V4" i="22" s="1"/>
  <c r="X5" i="22" l="1"/>
  <c r="W6" i="22"/>
  <c r="W4" i="22" s="1"/>
  <c r="V57" i="22"/>
  <c r="V56" i="22"/>
  <c r="W56" i="22" l="1"/>
  <c r="W57" i="22"/>
  <c r="Y5" i="22"/>
  <c r="X6" i="22"/>
  <c r="X4" i="22" s="1"/>
  <c r="X56" i="22" l="1"/>
  <c r="X57" i="22"/>
  <c r="Z5" i="22"/>
  <c r="Y6" i="22"/>
  <c r="Y4" i="22" s="1"/>
  <c r="Y56" i="22" l="1"/>
  <c r="Y57" i="22"/>
  <c r="AA5" i="22"/>
  <c r="Z6" i="22"/>
  <c r="Z4" i="22" s="1"/>
  <c r="Z56" i="22" l="1"/>
  <c r="Z57" i="22"/>
  <c r="AA6" i="22"/>
  <c r="AA4" i="22" s="1"/>
  <c r="AB5" i="22"/>
  <c r="AB6" i="22" l="1"/>
  <c r="AB4" i="22" s="1"/>
  <c r="AC5" i="22"/>
  <c r="AA56" i="22"/>
  <c r="AA57" i="22"/>
  <c r="AD5" i="22" l="1"/>
  <c r="AC6" i="22"/>
  <c r="AC4" i="22" s="1"/>
  <c r="AB56" i="22"/>
  <c r="AB57" i="22"/>
  <c r="AC56" i="22" l="1"/>
  <c r="AC57" i="22"/>
  <c r="AD6" i="22"/>
  <c r="AD4" i="22" s="1"/>
  <c r="AE5" i="22"/>
  <c r="AE6" i="22" l="1"/>
  <c r="AE4" i="22" s="1"/>
  <c r="B5" i="24"/>
  <c r="AD56" i="22"/>
  <c r="AD57" i="22"/>
  <c r="C5" i="24" l="1"/>
  <c r="B6" i="24"/>
  <c r="B4" i="24" s="1"/>
  <c r="AE57" i="22"/>
  <c r="AG57" i="22" s="1"/>
  <c r="E7" i="25" s="1"/>
  <c r="AE56" i="22"/>
  <c r="AG56" i="22" s="1"/>
  <c r="D7" i="25" s="1"/>
  <c r="F7" i="25" s="1"/>
  <c r="A4" i="22"/>
  <c r="H7" i="25" l="1"/>
  <c r="D11" i="25"/>
  <c r="B57" i="24"/>
  <c r="B56" i="24"/>
  <c r="C6" i="24"/>
  <c r="C4" i="24" s="1"/>
  <c r="D5" i="24"/>
  <c r="C57" i="24" l="1"/>
  <c r="C56" i="24"/>
  <c r="E5" i="24"/>
  <c r="D6" i="24"/>
  <c r="D4" i="24" s="1"/>
  <c r="F5" i="24" l="1"/>
  <c r="E6" i="24"/>
  <c r="E4" i="24" s="1"/>
  <c r="D57" i="24"/>
  <c r="D56" i="24"/>
  <c r="E57" i="24" l="1"/>
  <c r="E56" i="24"/>
  <c r="G5" i="24"/>
  <c r="F6" i="24"/>
  <c r="F4" i="24" s="1"/>
  <c r="F56" i="24" l="1"/>
  <c r="F57" i="24"/>
  <c r="G6" i="24"/>
  <c r="G4" i="24" s="1"/>
  <c r="H5" i="24"/>
  <c r="H6" i="24" l="1"/>
  <c r="H4" i="24" s="1"/>
  <c r="I5" i="24"/>
  <c r="G57" i="24"/>
  <c r="G56" i="24"/>
  <c r="I6" i="24" l="1"/>
  <c r="I4" i="24" s="1"/>
  <c r="J5" i="24"/>
  <c r="H56" i="24"/>
  <c r="H57" i="24"/>
  <c r="J6" i="24" l="1"/>
  <c r="J4" i="24" s="1"/>
  <c r="K5" i="24"/>
  <c r="I56" i="24"/>
  <c r="I57" i="24"/>
  <c r="L5" i="24" l="1"/>
  <c r="K6" i="24"/>
  <c r="K4" i="24" s="1"/>
  <c r="J56" i="24"/>
  <c r="J57" i="24"/>
  <c r="K56" i="24" l="1"/>
  <c r="K57" i="24"/>
  <c r="L6" i="24"/>
  <c r="L4" i="24" s="1"/>
  <c r="M5" i="24"/>
  <c r="N5" i="24" l="1"/>
  <c r="M6" i="24"/>
  <c r="M4" i="24" s="1"/>
  <c r="L57" i="24"/>
  <c r="L56" i="24"/>
  <c r="M56" i="24" l="1"/>
  <c r="M57" i="24"/>
  <c r="O5" i="24"/>
  <c r="N6" i="24"/>
  <c r="N4" i="24" s="1"/>
  <c r="P5" i="24" l="1"/>
  <c r="O6" i="24"/>
  <c r="O4" i="24" s="1"/>
  <c r="N56" i="24"/>
  <c r="N57" i="24"/>
  <c r="O56" i="24" l="1"/>
  <c r="O57" i="24"/>
  <c r="P6" i="24"/>
  <c r="P4" i="24" s="1"/>
  <c r="Q5" i="24"/>
  <c r="R5" i="24" l="1"/>
  <c r="Q6" i="24"/>
  <c r="Q4" i="24" s="1"/>
  <c r="P57" i="24"/>
  <c r="P56" i="24"/>
  <c r="Q56" i="24" l="1"/>
  <c r="Q57" i="24"/>
  <c r="S5" i="24"/>
  <c r="R6" i="24"/>
  <c r="R4" i="24" s="1"/>
  <c r="S6" i="24" l="1"/>
  <c r="S4" i="24" s="1"/>
  <c r="T5" i="24"/>
  <c r="R56" i="24"/>
  <c r="R57" i="24"/>
  <c r="S57" i="24" l="1"/>
  <c r="S56" i="24"/>
  <c r="U5" i="24"/>
  <c r="T6" i="24"/>
  <c r="T4" i="24" s="1"/>
  <c r="T56" i="24" l="1"/>
  <c r="T57" i="24"/>
  <c r="U6" i="24"/>
  <c r="U4" i="24" s="1"/>
  <c r="V5" i="24"/>
  <c r="W5" i="24" l="1"/>
  <c r="V6" i="24"/>
  <c r="U56" i="24"/>
  <c r="U57" i="24"/>
  <c r="V56" i="24" l="1"/>
  <c r="V57" i="24"/>
  <c r="X5" i="24"/>
  <c r="W6" i="24"/>
  <c r="W4" i="24" s="1"/>
  <c r="W57" i="24" l="1"/>
  <c r="W56" i="24"/>
  <c r="Y5" i="24"/>
  <c r="X6" i="24"/>
  <c r="X4" i="24" s="1"/>
  <c r="X57" i="24" l="1"/>
  <c r="X56" i="24"/>
  <c r="Z5" i="24"/>
  <c r="Y6" i="24"/>
  <c r="Y4" i="24" s="1"/>
  <c r="Y56" i="24" l="1"/>
  <c r="Y57" i="24"/>
  <c r="Z6" i="24"/>
  <c r="Z4" i="24" s="1"/>
  <c r="AA5" i="24"/>
  <c r="Z57" i="24" l="1"/>
  <c r="Z56" i="24"/>
  <c r="AB5" i="24"/>
  <c r="AA6" i="24"/>
  <c r="AA4" i="24" s="1"/>
  <c r="AA56" i="24" l="1"/>
  <c r="AA57" i="24"/>
  <c r="AC5" i="24"/>
  <c r="AB6" i="24"/>
  <c r="AB4" i="24" s="1"/>
  <c r="AB56" i="24" l="1"/>
  <c r="AB57" i="24"/>
  <c r="AC6" i="24"/>
  <c r="AC4" i="24" s="1"/>
  <c r="AD5" i="24"/>
  <c r="AE5" i="24" l="1"/>
  <c r="AD6" i="24"/>
  <c r="AD4" i="24" s="1"/>
  <c r="AC57" i="24"/>
  <c r="AC56" i="24"/>
  <c r="AD56" i="24" l="1"/>
  <c r="AD57" i="24"/>
  <c r="AE6" i="24"/>
  <c r="AE4" i="24" s="1"/>
  <c r="AF5" i="24"/>
  <c r="AF6" i="24" l="1"/>
  <c r="AF4" i="24" s="1"/>
  <c r="B5" i="10"/>
  <c r="AE57" i="24"/>
  <c r="AE56" i="24"/>
  <c r="C5" i="10" l="1"/>
  <c r="B6" i="10"/>
  <c r="B4" i="10" s="1"/>
  <c r="AF57" i="24"/>
  <c r="AG57" i="24" s="1"/>
  <c r="E8" i="25" s="1"/>
  <c r="AF56" i="24"/>
  <c r="A4" i="24"/>
  <c r="AG56" i="24" l="1"/>
  <c r="C8" i="25" s="1"/>
  <c r="F8" i="25" s="1"/>
  <c r="B57" i="10"/>
  <c r="B56" i="10"/>
  <c r="C6" i="10"/>
  <c r="C4" i="10" s="1"/>
  <c r="D5" i="10"/>
  <c r="H8" i="25" l="1"/>
  <c r="C56" i="10"/>
  <c r="C57" i="10"/>
  <c r="E5" i="10"/>
  <c r="D6" i="10"/>
  <c r="D4" i="10" s="1"/>
  <c r="F5" i="10" l="1"/>
  <c r="E6" i="10"/>
  <c r="E4" i="10" s="1"/>
  <c r="D56" i="10"/>
  <c r="D57" i="10"/>
  <c r="E57" i="10" l="1"/>
  <c r="E56" i="10"/>
  <c r="G5" i="10"/>
  <c r="F6" i="10"/>
  <c r="F4" i="10" s="1"/>
  <c r="F57" i="10" l="1"/>
  <c r="F56" i="10"/>
  <c r="G6" i="10"/>
  <c r="G4" i="10" s="1"/>
  <c r="H5" i="10"/>
  <c r="H6" i="10" l="1"/>
  <c r="H4" i="10" s="1"/>
  <c r="I5" i="10"/>
  <c r="G56" i="10"/>
  <c r="G57" i="10"/>
  <c r="J5" i="10" l="1"/>
  <c r="I6" i="10"/>
  <c r="I4" i="10" s="1"/>
  <c r="H56" i="10"/>
  <c r="H57" i="10"/>
  <c r="I57" i="10" l="1"/>
  <c r="I56" i="10"/>
  <c r="K5" i="10"/>
  <c r="J6" i="10"/>
  <c r="J4" i="10" s="1"/>
  <c r="J57" i="10" l="1"/>
  <c r="J56" i="10"/>
  <c r="K6" i="10"/>
  <c r="K4" i="10" s="1"/>
  <c r="L5" i="10"/>
  <c r="L6" i="10" l="1"/>
  <c r="M5" i="10"/>
  <c r="K56" i="10"/>
  <c r="K57" i="10"/>
  <c r="N5" i="10" l="1"/>
  <c r="M6" i="10"/>
  <c r="M4" i="10" s="1"/>
  <c r="O5" i="10" l="1"/>
  <c r="N6" i="10"/>
  <c r="N4" i="10" s="1"/>
  <c r="M57" i="10"/>
  <c r="M56" i="10"/>
  <c r="P5" i="10" l="1"/>
  <c r="O6" i="10"/>
  <c r="O4" i="10" s="1"/>
  <c r="N57" i="10"/>
  <c r="N56" i="10"/>
  <c r="P6" i="10" l="1"/>
  <c r="P4" i="10" s="1"/>
  <c r="Q5" i="10"/>
  <c r="O56" i="10"/>
  <c r="O57" i="10"/>
  <c r="P56" i="10" l="1"/>
  <c r="P57" i="10"/>
  <c r="R5" i="10"/>
  <c r="Q6" i="10"/>
  <c r="Q4" i="10" s="1"/>
  <c r="Q57" i="10" l="1"/>
  <c r="Q56" i="10"/>
  <c r="S5" i="10"/>
  <c r="R6" i="10"/>
  <c r="R4" i="10" s="1"/>
  <c r="R57" i="10" l="1"/>
  <c r="R56" i="10"/>
  <c r="S6" i="10"/>
  <c r="S4" i="10" s="1"/>
  <c r="T5" i="10"/>
  <c r="U5" i="10" l="1"/>
  <c r="T6" i="10"/>
  <c r="T4" i="10" s="1"/>
  <c r="S56" i="10"/>
  <c r="S57" i="10"/>
  <c r="V5" i="10" l="1"/>
  <c r="U6" i="10"/>
  <c r="U4" i="10" s="1"/>
  <c r="T57" i="10"/>
  <c r="T56" i="10"/>
  <c r="W5" i="10" l="1"/>
  <c r="V6" i="10"/>
  <c r="V4" i="10" s="1"/>
  <c r="U57" i="10"/>
  <c r="U56" i="10"/>
  <c r="X5" i="10" l="1"/>
  <c r="W6" i="10"/>
  <c r="W4" i="10" s="1"/>
  <c r="V56" i="10"/>
  <c r="V57" i="10"/>
  <c r="W56" i="10" l="1"/>
  <c r="W57" i="10"/>
  <c r="Y5" i="10"/>
  <c r="X6" i="10"/>
  <c r="X4" i="10" s="1"/>
  <c r="Z5" i="10" l="1"/>
  <c r="Y6" i="10"/>
  <c r="Y4" i="10" s="1"/>
  <c r="X57" i="10"/>
  <c r="X56" i="10"/>
  <c r="AA5" i="10" l="1"/>
  <c r="Z6" i="10"/>
  <c r="Z4" i="10" s="1"/>
  <c r="Y56" i="10"/>
  <c r="Y57" i="10"/>
  <c r="Z56" i="10" l="1"/>
  <c r="Z57" i="10"/>
  <c r="AA6" i="10"/>
  <c r="AA4" i="10" s="1"/>
  <c r="AB5" i="10"/>
  <c r="AB6" i="10" l="1"/>
  <c r="AB4" i="10" s="1"/>
  <c r="AC5" i="10"/>
  <c r="AA57" i="10"/>
  <c r="AA56" i="10"/>
  <c r="AB56" i="10" l="1"/>
  <c r="AB57" i="10"/>
  <c r="AD5" i="10"/>
  <c r="AC6" i="10"/>
  <c r="AC4" i="10" s="1"/>
  <c r="AC56" i="10" l="1"/>
  <c r="AC57" i="10"/>
  <c r="AE5" i="10"/>
  <c r="AD6" i="10"/>
  <c r="AD4" i="10" s="1"/>
  <c r="AD57" i="10" l="1"/>
  <c r="AD56" i="10"/>
  <c r="AE6" i="10"/>
  <c r="AE4" i="10" s="1"/>
  <c r="AF5" i="10"/>
  <c r="AF6" i="10" l="1"/>
  <c r="AF4" i="10" s="1"/>
  <c r="B5" i="11"/>
  <c r="AE56" i="10"/>
  <c r="AE57" i="10"/>
  <c r="AF57" i="10" l="1"/>
  <c r="AG57" i="10" s="1"/>
  <c r="E9" i="25" s="1"/>
  <c r="AF56" i="10"/>
  <c r="AG56" i="10" s="1"/>
  <c r="C9" i="25" s="1"/>
  <c r="F9" i="25" s="1"/>
  <c r="A4" i="10"/>
  <c r="C5" i="11"/>
  <c r="B6" i="11"/>
  <c r="B4" i="11" s="1"/>
  <c r="H9" i="25" l="1"/>
  <c r="D5" i="11"/>
  <c r="C6" i="11"/>
  <c r="C4" i="11" s="1"/>
  <c r="B57" i="11"/>
  <c r="B56" i="11"/>
  <c r="C57" i="11" l="1"/>
  <c r="C56" i="11"/>
  <c r="E5" i="11"/>
  <c r="D6" i="11"/>
  <c r="D4" i="11" s="1"/>
  <c r="F5" i="11" l="1"/>
  <c r="E6" i="11"/>
  <c r="E4" i="11" s="1"/>
  <c r="D56" i="11"/>
  <c r="D57" i="11"/>
  <c r="E56" i="11" l="1"/>
  <c r="E57" i="11"/>
  <c r="G5" i="11"/>
  <c r="F6" i="11"/>
  <c r="F4" i="11" s="1"/>
  <c r="F56" i="11" l="1"/>
  <c r="F57" i="11"/>
  <c r="G6" i="11"/>
  <c r="G4" i="11" s="1"/>
  <c r="H5" i="11"/>
  <c r="I5" i="11" l="1"/>
  <c r="H6" i="11"/>
  <c r="H4" i="11" s="1"/>
  <c r="G56" i="11"/>
  <c r="G57" i="11"/>
  <c r="H56" i="11" l="1"/>
  <c r="H57" i="11"/>
  <c r="I6" i="11"/>
  <c r="I4" i="11" s="1"/>
  <c r="J5" i="11"/>
  <c r="J6" i="11" l="1"/>
  <c r="J4" i="11" s="1"/>
  <c r="K5" i="11"/>
  <c r="I56" i="11"/>
  <c r="I57" i="11"/>
  <c r="L5" i="11" l="1"/>
  <c r="K6" i="11"/>
  <c r="K4" i="11" s="1"/>
  <c r="J56" i="11"/>
  <c r="J57" i="11"/>
  <c r="K56" i="11" l="1"/>
  <c r="K57" i="11"/>
  <c r="M5" i="11"/>
  <c r="L6" i="11"/>
  <c r="L4" i="11" s="1"/>
  <c r="L56" i="11" l="1"/>
  <c r="L57" i="11"/>
  <c r="M6" i="11"/>
  <c r="M4" i="11" s="1"/>
  <c r="N5" i="11"/>
  <c r="N6" i="11" l="1"/>
  <c r="N4" i="11" s="1"/>
  <c r="O5" i="11"/>
  <c r="M57" i="11"/>
  <c r="M56" i="11"/>
  <c r="O6" i="11" l="1"/>
  <c r="O4" i="11" s="1"/>
  <c r="P5" i="11"/>
  <c r="N56" i="11"/>
  <c r="N57" i="11"/>
  <c r="Q5" i="11" l="1"/>
  <c r="P6" i="11"/>
  <c r="O56" i="11"/>
  <c r="O57" i="11"/>
  <c r="P56" i="11" l="1"/>
  <c r="P57" i="11"/>
  <c r="Q6" i="11"/>
  <c r="Q4" i="11" s="1"/>
  <c r="R5" i="11"/>
  <c r="R6" i="11" l="1"/>
  <c r="R4" i="11" s="1"/>
  <c r="S5" i="11"/>
  <c r="Q56" i="11"/>
  <c r="Q57" i="11"/>
  <c r="R56" i="11" l="1"/>
  <c r="R57" i="11"/>
  <c r="T5" i="11"/>
  <c r="S6" i="11"/>
  <c r="S4" i="11" s="1"/>
  <c r="S57" i="11" l="1"/>
  <c r="S56" i="11"/>
  <c r="U5" i="11"/>
  <c r="T6" i="11"/>
  <c r="T4" i="11" s="1"/>
  <c r="T56" i="11" l="1"/>
  <c r="T57" i="11"/>
  <c r="U6" i="11"/>
  <c r="U4" i="11" s="1"/>
  <c r="V5" i="11"/>
  <c r="V6" i="11" l="1"/>
  <c r="V4" i="11" s="1"/>
  <c r="W5" i="11"/>
  <c r="U56" i="11"/>
  <c r="U57" i="11"/>
  <c r="W6" i="11" l="1"/>
  <c r="W4" i="11" s="1"/>
  <c r="X5" i="11"/>
  <c r="V57" i="11"/>
  <c r="V56" i="11"/>
  <c r="Y5" i="11" l="1"/>
  <c r="X6" i="11"/>
  <c r="W57" i="11"/>
  <c r="W56" i="11"/>
  <c r="Y6" i="11" l="1"/>
  <c r="Y4" i="11" s="1"/>
  <c r="Z5" i="11"/>
  <c r="AA5" i="11" l="1"/>
  <c r="Z6" i="11"/>
  <c r="Z4" i="11" s="1"/>
  <c r="Y56" i="11"/>
  <c r="Y57" i="11"/>
  <c r="Z56" i="11" l="1"/>
  <c r="Z57" i="11"/>
  <c r="AB5" i="11"/>
  <c r="AA6" i="11"/>
  <c r="AA4" i="11" s="1"/>
  <c r="AA56" i="11" l="1"/>
  <c r="AA57" i="11"/>
  <c r="AB6" i="11"/>
  <c r="AB4" i="11" s="1"/>
  <c r="AC5" i="11"/>
  <c r="AD5" i="11" l="1"/>
  <c r="AC6" i="11"/>
  <c r="AC4" i="11" s="1"/>
  <c r="AB56" i="11"/>
  <c r="AB57" i="11"/>
  <c r="AC56" i="11" l="1"/>
  <c r="AC57" i="11"/>
  <c r="AD6" i="11"/>
  <c r="AD4" i="11" s="1"/>
  <c r="AE5" i="11"/>
  <c r="AE6" i="11" l="1"/>
  <c r="AE4" i="11" s="1"/>
  <c r="B5" i="12"/>
  <c r="AD57" i="11"/>
  <c r="AD56" i="11"/>
  <c r="C5" i="12" l="1"/>
  <c r="B6" i="12"/>
  <c r="B4" i="12" s="1"/>
  <c r="AE56" i="11"/>
  <c r="AE57" i="11"/>
  <c r="AG57" i="11" s="1"/>
  <c r="E10" i="25" s="1"/>
  <c r="A4" i="11"/>
  <c r="S37" i="26" l="1"/>
  <c r="C10" i="25"/>
  <c r="F10" i="25" s="1"/>
  <c r="F11" i="25" s="1"/>
  <c r="X37" i="26"/>
  <c r="E11" i="25"/>
  <c r="C11" i="25"/>
  <c r="C18" i="25" s="1"/>
  <c r="C6" i="12"/>
  <c r="C4" i="12" s="1"/>
  <c r="D5" i="12"/>
  <c r="B57" i="12"/>
  <c r="B56" i="12"/>
  <c r="H10" i="25" l="1"/>
  <c r="H11" i="25" s="1"/>
  <c r="E5" i="12"/>
  <c r="D6" i="12"/>
  <c r="D4" i="12" s="1"/>
  <c r="C56" i="12"/>
  <c r="C57" i="12"/>
  <c r="D56" i="12" l="1"/>
  <c r="D57" i="12"/>
  <c r="F5" i="12"/>
  <c r="E6" i="12"/>
  <c r="E4" i="12" s="1"/>
  <c r="E56" i="12" l="1"/>
  <c r="E57" i="12"/>
  <c r="G5" i="12"/>
  <c r="F6" i="12"/>
  <c r="F4" i="12" s="1"/>
  <c r="F57" i="12" l="1"/>
  <c r="F56" i="12"/>
  <c r="G6" i="12"/>
  <c r="G4" i="12" s="1"/>
  <c r="H5" i="12"/>
  <c r="H6" i="12" l="1"/>
  <c r="H4" i="12" s="1"/>
  <c r="I5" i="12"/>
  <c r="G57" i="12"/>
  <c r="G56" i="12"/>
  <c r="J5" i="12" l="1"/>
  <c r="I6" i="12"/>
  <c r="I4" i="12" s="1"/>
  <c r="H56" i="12"/>
  <c r="H57" i="12"/>
  <c r="I56" i="12" l="1"/>
  <c r="I57" i="12"/>
  <c r="K5" i="12"/>
  <c r="J6" i="12"/>
  <c r="J4" i="12" s="1"/>
  <c r="J57" i="12" l="1"/>
  <c r="J56" i="12"/>
  <c r="K6" i="12"/>
  <c r="K4" i="12" s="1"/>
  <c r="L5" i="12"/>
  <c r="K57" i="12" l="1"/>
  <c r="K56" i="12"/>
  <c r="L6" i="12"/>
  <c r="L4" i="12" s="1"/>
  <c r="M5" i="12"/>
  <c r="N5" i="12" l="1"/>
  <c r="M6" i="12"/>
  <c r="M4" i="12" s="1"/>
  <c r="L56" i="12"/>
  <c r="L57" i="12"/>
  <c r="M57" i="12" l="1"/>
  <c r="M56" i="12"/>
  <c r="O5" i="12"/>
  <c r="N6" i="12"/>
  <c r="N57" i="12" l="1"/>
  <c r="N56" i="12"/>
  <c r="P5" i="12"/>
  <c r="O6" i="12"/>
  <c r="O4" i="12" s="1"/>
  <c r="O56" i="12" l="1"/>
  <c r="O57" i="12"/>
  <c r="P6" i="12"/>
  <c r="P4" i="12" s="1"/>
  <c r="Q5" i="12"/>
  <c r="R5" i="12" l="1"/>
  <c r="Q6" i="12"/>
  <c r="Q4" i="12" s="1"/>
  <c r="P56" i="12"/>
  <c r="P57" i="12"/>
  <c r="R6" i="12" l="1"/>
  <c r="R4" i="12" s="1"/>
  <c r="S5" i="12"/>
  <c r="Q56" i="12"/>
  <c r="Q57" i="12"/>
  <c r="T5" i="12" l="1"/>
  <c r="S6" i="12"/>
  <c r="S4" i="12" s="1"/>
  <c r="R57" i="12"/>
  <c r="R56" i="12"/>
  <c r="S57" i="12" l="1"/>
  <c r="S56" i="12"/>
  <c r="T6" i="12"/>
  <c r="T4" i="12" s="1"/>
  <c r="U5" i="12"/>
  <c r="V5" i="12" l="1"/>
  <c r="U6" i="12"/>
  <c r="U4" i="12" s="1"/>
  <c r="T57" i="12"/>
  <c r="T56" i="12"/>
  <c r="U56" i="12" l="1"/>
  <c r="U57" i="12"/>
  <c r="W5" i="12"/>
  <c r="V6" i="12"/>
  <c r="V4" i="12" s="1"/>
  <c r="V57" i="12" l="1"/>
  <c r="V56" i="12"/>
  <c r="W6" i="12"/>
  <c r="W4" i="12" s="1"/>
  <c r="X5" i="12"/>
  <c r="Y5" i="12" l="1"/>
  <c r="X6" i="12"/>
  <c r="X4" i="12" s="1"/>
  <c r="W56" i="12"/>
  <c r="W57" i="12"/>
  <c r="X56" i="12" l="1"/>
  <c r="X57" i="12"/>
  <c r="Z5" i="12"/>
  <c r="Y6" i="12"/>
  <c r="Y4" i="12" s="1"/>
  <c r="Y56" i="12" l="1"/>
  <c r="Y57" i="12"/>
  <c r="Z6" i="12"/>
  <c r="Z4" i="12" s="1"/>
  <c r="AA5" i="12"/>
  <c r="AA6" i="12" l="1"/>
  <c r="AA4" i="12" s="1"/>
  <c r="AB5" i="12"/>
  <c r="Z56" i="12"/>
  <c r="Z57" i="12"/>
  <c r="AC5" i="12" l="1"/>
  <c r="AB6" i="12"/>
  <c r="AB4" i="12" s="1"/>
  <c r="AA56" i="12"/>
  <c r="AA57" i="12"/>
  <c r="AB57" i="12" l="1"/>
  <c r="AB56" i="12"/>
  <c r="AC6" i="12"/>
  <c r="AC4" i="12" s="1"/>
  <c r="AD5" i="12"/>
  <c r="AC56" i="12" l="1"/>
  <c r="AC57" i="12"/>
  <c r="AE5" i="12"/>
  <c r="AD6" i="12"/>
  <c r="AD4" i="12" s="1"/>
  <c r="AD57" i="12" l="1"/>
  <c r="AD56" i="12"/>
  <c r="AE6" i="12"/>
  <c r="AE4" i="12" s="1"/>
  <c r="AF5" i="12"/>
  <c r="AF6" i="12" l="1"/>
  <c r="AF4" i="12" s="1"/>
  <c r="B5" i="1"/>
  <c r="AE56" i="12"/>
  <c r="AE57" i="12"/>
  <c r="B6" i="1" l="1"/>
  <c r="B4" i="1" s="1"/>
  <c r="C5" i="1"/>
  <c r="AF56" i="12"/>
  <c r="AG56" i="12" s="1"/>
  <c r="D12" i="25" s="1"/>
  <c r="AF57" i="12"/>
  <c r="AG57" i="12" s="1"/>
  <c r="E12" i="25" s="1"/>
  <c r="A4" i="12"/>
  <c r="H12" i="25" l="1"/>
  <c r="F12" i="25"/>
  <c r="D5" i="1"/>
  <c r="C6" i="1"/>
  <c r="C4" i="1" s="1"/>
  <c r="B56" i="1"/>
  <c r="B57" i="1"/>
  <c r="C56" i="1" l="1"/>
  <c r="C57" i="1"/>
  <c r="E5" i="1"/>
  <c r="D6" i="1"/>
  <c r="E6" i="1" l="1"/>
  <c r="E4" i="1" s="1"/>
  <c r="F5" i="1"/>
  <c r="G5" i="1" l="1"/>
  <c r="F6" i="1"/>
  <c r="F4" i="1" s="1"/>
  <c r="E57" i="1"/>
  <c r="E56" i="1"/>
  <c r="F57" i="1" l="1"/>
  <c r="F56" i="1"/>
  <c r="G6" i="1"/>
  <c r="G4" i="1" s="1"/>
  <c r="H5" i="1"/>
  <c r="G56" i="1" l="1"/>
  <c r="G57" i="1"/>
  <c r="I5" i="1"/>
  <c r="H6" i="1"/>
  <c r="H4" i="1" s="1"/>
  <c r="I6" i="1" l="1"/>
  <c r="I4" i="1" s="1"/>
  <c r="J5" i="1"/>
  <c r="H56" i="1"/>
  <c r="H57" i="1"/>
  <c r="K5" i="1" l="1"/>
  <c r="J6" i="1"/>
  <c r="J4" i="1" s="1"/>
  <c r="I57" i="1"/>
  <c r="I56" i="1"/>
  <c r="J57" i="1" l="1"/>
  <c r="J56" i="1"/>
  <c r="K6" i="1"/>
  <c r="K4" i="1" s="1"/>
  <c r="L5" i="1"/>
  <c r="L6" i="1" l="1"/>
  <c r="L4" i="1" s="1"/>
  <c r="M5" i="1"/>
  <c r="K56" i="1"/>
  <c r="K57" i="1"/>
  <c r="M6" i="1" l="1"/>
  <c r="M4" i="1" s="1"/>
  <c r="N5" i="1"/>
  <c r="L56" i="1"/>
  <c r="L57" i="1"/>
  <c r="O5" i="1" l="1"/>
  <c r="N6" i="1"/>
  <c r="N4" i="1" s="1"/>
  <c r="M57" i="1"/>
  <c r="M56" i="1"/>
  <c r="N56" i="1" l="1"/>
  <c r="N57" i="1"/>
  <c r="O6" i="1"/>
  <c r="O4" i="1" s="1"/>
  <c r="P5" i="1"/>
  <c r="Q5" i="1" l="1"/>
  <c r="P6" i="1"/>
  <c r="P4" i="1" s="1"/>
  <c r="O56" i="1"/>
  <c r="O57" i="1"/>
  <c r="Q6" i="1" l="1"/>
  <c r="Q4" i="1" s="1"/>
  <c r="R5" i="1"/>
  <c r="P57" i="1"/>
  <c r="P56" i="1"/>
  <c r="R6" i="1" l="1"/>
  <c r="R4" i="1" s="1"/>
  <c r="S5" i="1"/>
  <c r="Q56" i="1"/>
  <c r="Q57" i="1"/>
  <c r="T5" i="1" l="1"/>
  <c r="S6" i="1"/>
  <c r="S4" i="1" s="1"/>
  <c r="R57" i="1"/>
  <c r="R56" i="1"/>
  <c r="S57" i="1" l="1"/>
  <c r="S56" i="1"/>
  <c r="T6" i="1"/>
  <c r="T4" i="1" s="1"/>
  <c r="U5" i="1"/>
  <c r="V5" i="1" l="1"/>
  <c r="U6" i="1"/>
  <c r="U4" i="1" s="1"/>
  <c r="T57" i="1"/>
  <c r="T56" i="1"/>
  <c r="W5" i="1" l="1"/>
  <c r="V6" i="1"/>
  <c r="V4" i="1" s="1"/>
  <c r="U56" i="1"/>
  <c r="U57" i="1"/>
  <c r="V56" i="1" l="1"/>
  <c r="V57" i="1"/>
  <c r="W6" i="1"/>
  <c r="W4" i="1" s="1"/>
  <c r="X5" i="1"/>
  <c r="Y5" i="1" l="1"/>
  <c r="X6" i="1"/>
  <c r="W56" i="1"/>
  <c r="W57" i="1"/>
  <c r="Z5" i="1" l="1"/>
  <c r="Y6" i="1"/>
  <c r="Y56" i="1" l="1"/>
  <c r="Y57" i="1"/>
  <c r="Z6" i="1"/>
  <c r="Z4" i="1" s="1"/>
  <c r="AA5" i="1"/>
  <c r="AA6" i="1" l="1"/>
  <c r="AA4" i="1" s="1"/>
  <c r="AB5" i="1"/>
  <c r="Z57" i="1"/>
  <c r="Z56" i="1"/>
  <c r="AA56" i="1" l="1"/>
  <c r="AA57" i="1"/>
  <c r="AB6" i="1"/>
  <c r="AB4" i="1" s="1"/>
  <c r="AC5" i="1"/>
  <c r="AD5" i="1" l="1"/>
  <c r="AC6" i="1"/>
  <c r="AC4" i="1" s="1"/>
  <c r="AB57" i="1"/>
  <c r="AB56" i="1"/>
  <c r="AE5" i="1" l="1"/>
  <c r="AD6" i="1"/>
  <c r="AD4" i="1" s="1"/>
  <c r="AC57" i="1"/>
  <c r="AC56" i="1"/>
  <c r="AD57" i="1" l="1"/>
  <c r="AD56" i="1"/>
  <c r="AE6" i="1"/>
  <c r="AE4" i="1" s="1"/>
  <c r="B5" i="2"/>
  <c r="C5" i="2" l="1"/>
  <c r="B6" i="2"/>
  <c r="B4" i="2" s="1"/>
  <c r="AE56" i="1"/>
  <c r="AG56" i="1" s="1"/>
  <c r="D13" i="25" s="1"/>
  <c r="AE57" i="1"/>
  <c r="AG57" i="1" s="1"/>
  <c r="E13" i="25" s="1"/>
  <c r="A4" i="1"/>
  <c r="H13" i="25" l="1"/>
  <c r="F13" i="25"/>
  <c r="B57" i="2"/>
  <c r="B56" i="2"/>
  <c r="C6" i="2"/>
  <c r="C4" i="2" s="1"/>
  <c r="D5" i="2"/>
  <c r="C57" i="2" l="1"/>
  <c r="C56" i="2"/>
  <c r="D6" i="2"/>
  <c r="D4" i="2" s="1"/>
  <c r="E5" i="2"/>
  <c r="D57" i="2" l="1"/>
  <c r="D56" i="2"/>
  <c r="F5" i="2"/>
  <c r="E6" i="2"/>
  <c r="E4" i="2" s="1"/>
  <c r="E57" i="2" l="1"/>
  <c r="E56" i="2"/>
  <c r="G5" i="2"/>
  <c r="F6" i="2"/>
  <c r="F4" i="2" s="1"/>
  <c r="F57" i="2" l="1"/>
  <c r="F56" i="2"/>
  <c r="G6" i="2"/>
  <c r="G4" i="2" s="1"/>
  <c r="H5" i="2"/>
  <c r="G57" i="2" l="1"/>
  <c r="G56" i="2"/>
  <c r="H6" i="2"/>
  <c r="H4" i="2" s="1"/>
  <c r="I5" i="2"/>
  <c r="H57" i="2" l="1"/>
  <c r="H56" i="2"/>
  <c r="J5" i="2"/>
  <c r="I6" i="2"/>
  <c r="I4" i="2" s="1"/>
  <c r="I56" i="2" l="1"/>
  <c r="I57" i="2"/>
  <c r="J6" i="2"/>
  <c r="J4" i="2" s="1"/>
  <c r="K5" i="2"/>
  <c r="L5" i="2" l="1"/>
  <c r="K6" i="2"/>
  <c r="K4" i="2" s="1"/>
  <c r="J57" i="2"/>
  <c r="J56" i="2"/>
  <c r="K57" i="2" l="1"/>
  <c r="K56" i="2"/>
  <c r="L6" i="2"/>
  <c r="L4" i="2" s="1"/>
  <c r="M5" i="2"/>
  <c r="N5" i="2" l="1"/>
  <c r="M6" i="2"/>
  <c r="M4" i="2" s="1"/>
  <c r="L57" i="2"/>
  <c r="L56" i="2"/>
  <c r="M57" i="2" l="1"/>
  <c r="M56" i="2"/>
  <c r="O5" i="2"/>
  <c r="N6" i="2"/>
  <c r="N4" i="2" s="1"/>
  <c r="N57" i="2" l="1"/>
  <c r="N56" i="2"/>
  <c r="O6" i="2"/>
  <c r="O4" i="2" s="1"/>
  <c r="P5" i="2"/>
  <c r="P6" i="2" l="1"/>
  <c r="P4" i="2" s="1"/>
  <c r="Q5" i="2"/>
  <c r="O57" i="2"/>
  <c r="O56" i="2"/>
  <c r="R5" i="2" l="1"/>
  <c r="Q6" i="2"/>
  <c r="Q4" i="2" s="1"/>
  <c r="P57" i="2"/>
  <c r="P56" i="2"/>
  <c r="Q56" i="2" l="1"/>
  <c r="Q57" i="2"/>
  <c r="S5" i="2"/>
  <c r="R6" i="2"/>
  <c r="R4" i="2" s="1"/>
  <c r="R57" i="2" l="1"/>
  <c r="R56" i="2"/>
  <c r="S6" i="2"/>
  <c r="S4" i="2" s="1"/>
  <c r="T5" i="2"/>
  <c r="U5" i="2" l="1"/>
  <c r="T6" i="2"/>
  <c r="T4" i="2" s="1"/>
  <c r="S57" i="2"/>
  <c r="S56" i="2"/>
  <c r="T57" i="2" l="1"/>
  <c r="T56" i="2"/>
  <c r="V5" i="2"/>
  <c r="U6" i="2"/>
  <c r="U4" i="2" s="1"/>
  <c r="U57" i="2" l="1"/>
  <c r="U56" i="2"/>
  <c r="W5" i="2"/>
  <c r="V6" i="2"/>
  <c r="V4" i="2" s="1"/>
  <c r="V57" i="2" l="1"/>
  <c r="V56" i="2"/>
  <c r="W6" i="2"/>
  <c r="W4" i="2" s="1"/>
  <c r="X5" i="2"/>
  <c r="X6" i="2" l="1"/>
  <c r="X4" i="2" s="1"/>
  <c r="Y5" i="2"/>
  <c r="W57" i="2"/>
  <c r="W56" i="2"/>
  <c r="X56" i="2" l="1"/>
  <c r="X57" i="2"/>
  <c r="Y6" i="2"/>
  <c r="Y4" i="2" s="1"/>
  <c r="Z5" i="2"/>
  <c r="AA5" i="2" l="1"/>
  <c r="Z6" i="2"/>
  <c r="Z4" i="2" s="1"/>
  <c r="Y57" i="2"/>
  <c r="Y56" i="2"/>
  <c r="AB5" i="2" l="1"/>
  <c r="AA6" i="2"/>
  <c r="AA4" i="2" s="1"/>
  <c r="Z56" i="2"/>
  <c r="Z57" i="2"/>
  <c r="AA56" i="2" l="1"/>
  <c r="AA57" i="2"/>
  <c r="AB6" i="2"/>
  <c r="AB4" i="2" s="1"/>
  <c r="AC5" i="2"/>
  <c r="AD5" i="2" l="1"/>
  <c r="AC6" i="2"/>
  <c r="AC4" i="2" s="1"/>
  <c r="AB56" i="2"/>
  <c r="AB57" i="2"/>
  <c r="AC57" i="2" l="1"/>
  <c r="AC56" i="2"/>
  <c r="AE5" i="2"/>
  <c r="AD6" i="2"/>
  <c r="AD4" i="2" s="1"/>
  <c r="AD56" i="2" l="1"/>
  <c r="AG56" i="2" s="1"/>
  <c r="D14" i="25" s="1"/>
  <c r="AD57" i="2"/>
  <c r="AG57" i="2" s="1"/>
  <c r="E14" i="25" s="1"/>
  <c r="A4" i="2"/>
  <c r="AF5" i="2"/>
  <c r="AE6" i="2"/>
  <c r="H14" i="25" l="1"/>
  <c r="F14" i="25"/>
  <c r="B5" i="3"/>
  <c r="AF6" i="2"/>
  <c r="B6" i="3" l="1"/>
  <c r="C5" i="3"/>
  <c r="C6" i="3" l="1"/>
  <c r="D5" i="3"/>
  <c r="E5" i="3" l="1"/>
  <c r="D6" i="3"/>
  <c r="F5" i="3" l="1"/>
  <c r="E6" i="3"/>
  <c r="E4" i="3" s="1"/>
  <c r="E56" i="3" l="1"/>
  <c r="E57" i="3"/>
  <c r="F6" i="3"/>
  <c r="F4" i="3" s="1"/>
  <c r="G5" i="3"/>
  <c r="F56" i="3" l="1"/>
  <c r="F57" i="3"/>
  <c r="G6" i="3"/>
  <c r="G4" i="3" s="1"/>
  <c r="H5" i="3"/>
  <c r="G57" i="3" l="1"/>
  <c r="G56" i="3"/>
  <c r="H6" i="3"/>
  <c r="H4" i="3" s="1"/>
  <c r="I5" i="3"/>
  <c r="J5" i="3" l="1"/>
  <c r="I6" i="3"/>
  <c r="I4" i="3" s="1"/>
  <c r="H56" i="3"/>
  <c r="H57" i="3"/>
  <c r="I56" i="3" l="1"/>
  <c r="I57" i="3"/>
  <c r="K5" i="3"/>
  <c r="J6" i="3"/>
  <c r="J4" i="3" s="1"/>
  <c r="J56" i="3" l="1"/>
  <c r="J57" i="3"/>
  <c r="L5" i="3"/>
  <c r="K6" i="3"/>
  <c r="K4" i="3" s="1"/>
  <c r="K57" i="3" l="1"/>
  <c r="K56" i="3"/>
  <c r="L6" i="3"/>
  <c r="L4" i="3" s="1"/>
  <c r="M5" i="3"/>
  <c r="M6" i="3" l="1"/>
  <c r="N5" i="3"/>
  <c r="L57" i="3"/>
  <c r="L56" i="3"/>
  <c r="N6" i="3" l="1"/>
  <c r="N4" i="3" s="1"/>
  <c r="O5" i="3"/>
  <c r="M56" i="3"/>
  <c r="M57" i="3"/>
  <c r="O6" i="3" l="1"/>
  <c r="O4" i="3" s="1"/>
  <c r="P5" i="3"/>
  <c r="N56" i="3"/>
  <c r="N57" i="3"/>
  <c r="Q5" i="3" l="1"/>
  <c r="P6" i="3"/>
  <c r="P4" i="3" s="1"/>
  <c r="O56" i="3"/>
  <c r="O57" i="3"/>
  <c r="P57" i="3" l="1"/>
  <c r="P56" i="3"/>
  <c r="R5" i="3"/>
  <c r="Q6" i="3"/>
  <c r="Q4" i="3" s="1"/>
  <c r="Q57" i="3" l="1"/>
  <c r="Q56" i="3"/>
  <c r="R6" i="3"/>
  <c r="R4" i="3" s="1"/>
  <c r="S5" i="3"/>
  <c r="T5" i="3" l="1"/>
  <c r="S6" i="3"/>
  <c r="S4" i="3" s="1"/>
  <c r="R57" i="3"/>
  <c r="R56" i="3"/>
  <c r="S57" i="3" l="1"/>
  <c r="S56" i="3"/>
  <c r="T6" i="3"/>
  <c r="T4" i="3" s="1"/>
  <c r="U5" i="3"/>
  <c r="V5" i="3" l="1"/>
  <c r="U6" i="3"/>
  <c r="U4" i="3" s="1"/>
  <c r="T56" i="3"/>
  <c r="T57" i="3"/>
  <c r="U57" i="3" l="1"/>
  <c r="U56" i="3"/>
  <c r="W5" i="3"/>
  <c r="V6" i="3"/>
  <c r="V4" i="3" s="1"/>
  <c r="V57" i="3" l="1"/>
  <c r="V56" i="3"/>
  <c r="X5" i="3"/>
  <c r="W6" i="3"/>
  <c r="W4" i="3" s="1"/>
  <c r="W56" i="3" l="1"/>
  <c r="W57" i="3"/>
  <c r="X6" i="3"/>
  <c r="X4" i="3" s="1"/>
  <c r="Y5" i="3"/>
  <c r="Z5" i="3" l="1"/>
  <c r="Y6" i="3"/>
  <c r="Y4" i="3" s="1"/>
  <c r="X57" i="3"/>
  <c r="X56" i="3"/>
  <c r="AA5" i="3" l="1"/>
  <c r="Z6" i="3"/>
  <c r="Z4" i="3" s="1"/>
  <c r="Y57" i="3"/>
  <c r="Y56" i="3"/>
  <c r="Z57" i="3" l="1"/>
  <c r="Z56" i="3"/>
  <c r="AB5" i="3"/>
  <c r="AA6" i="3"/>
  <c r="AA4" i="3" s="1"/>
  <c r="AA57" i="3" l="1"/>
  <c r="AA56" i="3"/>
  <c r="AC5" i="3"/>
  <c r="AB6" i="3"/>
  <c r="AB4" i="3" s="1"/>
  <c r="AB57" i="3" l="1"/>
  <c r="AB56" i="3"/>
  <c r="AC6" i="3"/>
  <c r="AC4" i="3" s="1"/>
  <c r="AD5" i="3"/>
  <c r="AE5" i="3" l="1"/>
  <c r="AD6" i="3"/>
  <c r="AD4" i="3" s="1"/>
  <c r="AC57" i="3"/>
  <c r="AC56" i="3"/>
  <c r="AD57" i="3" l="1"/>
  <c r="AD56" i="3"/>
  <c r="AE6" i="3"/>
  <c r="AE4" i="3" s="1"/>
  <c r="AF5" i="3"/>
  <c r="B5" i="4" l="1"/>
  <c r="AF6" i="3"/>
  <c r="AF4" i="3" s="1"/>
  <c r="A4" i="3" s="1"/>
  <c r="AE56" i="3"/>
  <c r="AE57" i="3"/>
  <c r="AF57" i="3" l="1"/>
  <c r="AG57" i="3" s="1"/>
  <c r="E15" i="25" s="1"/>
  <c r="S39" i="26" s="1"/>
  <c r="X39" i="26" s="1"/>
  <c r="AF56" i="3"/>
  <c r="AG56" i="3" s="1"/>
  <c r="D15" i="25" s="1"/>
  <c r="C5" i="4"/>
  <c r="B6" i="4"/>
  <c r="B4" i="4" s="1"/>
  <c r="H15" i="25" l="1"/>
  <c r="S38" i="26"/>
  <c r="F15" i="25"/>
  <c r="C6" i="4"/>
  <c r="C4" i="4" s="1"/>
  <c r="D5" i="4"/>
  <c r="B56" i="4"/>
  <c r="B57" i="4"/>
  <c r="X38" i="26" l="1"/>
  <c r="J35" i="26" s="1"/>
  <c r="S34" i="26" s="1"/>
  <c r="S41" i="26" s="1"/>
  <c r="K29" i="26" s="1"/>
  <c r="R35" i="26"/>
  <c r="D6" i="4"/>
  <c r="D4" i="4" s="1"/>
  <c r="E5" i="4"/>
  <c r="C57" i="4"/>
  <c r="C56" i="4"/>
  <c r="S42" i="26" l="1"/>
  <c r="D56" i="4"/>
  <c r="D57" i="4"/>
  <c r="E6" i="4"/>
  <c r="E4" i="4" s="1"/>
  <c r="F5" i="4"/>
  <c r="G5" i="4" l="1"/>
  <c r="F6" i="4"/>
  <c r="F4" i="4" s="1"/>
  <c r="E56" i="4"/>
  <c r="E57" i="4"/>
  <c r="G6" i="4" l="1"/>
  <c r="G4" i="4" s="1"/>
  <c r="H5" i="4"/>
  <c r="F56" i="4"/>
  <c r="F57" i="4"/>
  <c r="H6" i="4" l="1"/>
  <c r="H4" i="4" s="1"/>
  <c r="I5" i="4"/>
  <c r="G56" i="4"/>
  <c r="G57" i="4"/>
  <c r="J5" i="4" l="1"/>
  <c r="I6" i="4"/>
  <c r="I4" i="4" s="1"/>
  <c r="H57" i="4"/>
  <c r="H56" i="4"/>
  <c r="I57" i="4" l="1"/>
  <c r="I56" i="4"/>
  <c r="K5" i="4"/>
  <c r="J6" i="4"/>
  <c r="J4" i="4" s="1"/>
  <c r="J57" i="4" l="1"/>
  <c r="J56" i="4"/>
  <c r="K6" i="4"/>
  <c r="K4" i="4" s="1"/>
  <c r="L5" i="4"/>
  <c r="M5" i="4" l="1"/>
  <c r="L6" i="4"/>
  <c r="K57" i="4"/>
  <c r="K56" i="4"/>
  <c r="M6" i="4" l="1"/>
  <c r="M4" i="4" s="1"/>
  <c r="N5" i="4"/>
  <c r="N6" i="4" l="1"/>
  <c r="N4" i="4" s="1"/>
  <c r="O5" i="4"/>
  <c r="M57" i="4"/>
  <c r="M56" i="4"/>
  <c r="O6" i="4" l="1"/>
  <c r="O4" i="4" s="1"/>
  <c r="P5" i="4"/>
  <c r="N57" i="4"/>
  <c r="N56" i="4"/>
  <c r="Q5" i="4" l="1"/>
  <c r="P6" i="4"/>
  <c r="P4" i="4" s="1"/>
  <c r="O57" i="4"/>
  <c r="O56" i="4"/>
  <c r="P56" i="4" l="1"/>
  <c r="P57" i="4"/>
  <c r="R5" i="4"/>
  <c r="Q6" i="4"/>
  <c r="Q4" i="4" s="1"/>
  <c r="Q57" i="4" l="1"/>
  <c r="Q56" i="4"/>
  <c r="S5" i="4"/>
  <c r="R6" i="4"/>
  <c r="R4" i="4" s="1"/>
  <c r="R57" i="4" l="1"/>
  <c r="R56" i="4"/>
  <c r="S6" i="4"/>
  <c r="S4" i="4" s="1"/>
  <c r="T5" i="4"/>
  <c r="T6" i="4" l="1"/>
  <c r="T4" i="4" s="1"/>
  <c r="U5" i="4"/>
  <c r="S56" i="4"/>
  <c r="S57" i="4"/>
  <c r="T56" i="4" l="1"/>
  <c r="T57" i="4"/>
  <c r="U6" i="4"/>
  <c r="U4" i="4" s="1"/>
  <c r="V5" i="4"/>
  <c r="W5" i="4" l="1"/>
  <c r="V6" i="4"/>
  <c r="V4" i="4" s="1"/>
  <c r="U57" i="4"/>
  <c r="U56" i="4"/>
  <c r="W6" i="4" l="1"/>
  <c r="W4" i="4" s="1"/>
  <c r="X5" i="4"/>
  <c r="V56" i="4"/>
  <c r="V57" i="4"/>
  <c r="Y5" i="4" l="1"/>
  <c r="X6" i="4"/>
  <c r="W56" i="4"/>
  <c r="W57" i="4"/>
  <c r="Y6" i="4" l="1"/>
  <c r="Y4" i="4" s="1"/>
  <c r="Z5" i="4"/>
  <c r="Z6" i="4" l="1"/>
  <c r="Z4" i="4" s="1"/>
  <c r="AA5" i="4"/>
  <c r="Y57" i="4"/>
  <c r="Y56" i="4"/>
  <c r="AA6" i="4" l="1"/>
  <c r="AA4" i="4" s="1"/>
  <c r="AB5" i="4"/>
  <c r="AC5" i="4" s="1"/>
  <c r="AD5" i="4" s="1"/>
  <c r="Z57" i="4"/>
  <c r="Z56" i="4"/>
  <c r="AD56" i="4" l="1"/>
  <c r="AD55" i="4"/>
  <c r="AG55" i="4" s="1"/>
  <c r="AD61" i="4"/>
  <c r="AD60" i="4"/>
  <c r="AD59" i="4"/>
  <c r="AD57" i="4"/>
  <c r="AC6" i="4"/>
  <c r="AB6" i="4"/>
  <c r="AB4" i="4" s="1"/>
  <c r="AA57" i="4"/>
  <c r="AA56" i="4"/>
  <c r="AD6" i="4" l="1"/>
  <c r="AD4" i="4" s="1"/>
  <c r="B5" i="5"/>
  <c r="AB56" i="4"/>
  <c r="AB57" i="4"/>
  <c r="AC4" i="4"/>
  <c r="A4" i="4" l="1"/>
  <c r="AC56" i="4"/>
  <c r="AC57" i="4"/>
  <c r="B6" i="5"/>
  <c r="B4" i="5" s="1"/>
  <c r="C5" i="5"/>
  <c r="AG56" i="4" l="1"/>
  <c r="D16" i="25" s="1"/>
  <c r="AG57" i="4"/>
  <c r="E16" i="25" s="1"/>
  <c r="D5" i="5"/>
  <c r="C6" i="5"/>
  <c r="C4" i="5" s="1"/>
  <c r="B57" i="5"/>
  <c r="B56" i="5"/>
  <c r="H16" i="25" l="1"/>
  <c r="F16" i="25"/>
  <c r="C57" i="5"/>
  <c r="C56" i="5"/>
  <c r="D6" i="5"/>
  <c r="D4" i="5" s="1"/>
  <c r="E5" i="5"/>
  <c r="E6" i="5" l="1"/>
  <c r="E4" i="5" s="1"/>
  <c r="F5" i="5"/>
  <c r="D56" i="5"/>
  <c r="D57" i="5"/>
  <c r="F6" i="5" l="1"/>
  <c r="F4" i="5" s="1"/>
  <c r="G5" i="5"/>
  <c r="E57" i="5"/>
  <c r="E56" i="5"/>
  <c r="F56" i="5" l="1"/>
  <c r="F57" i="5"/>
  <c r="G6" i="5"/>
  <c r="G4" i="5" s="1"/>
  <c r="H5" i="5"/>
  <c r="G56" i="5" l="1"/>
  <c r="G57" i="5"/>
  <c r="H6" i="5"/>
  <c r="H4" i="5" s="1"/>
  <c r="I5" i="5"/>
  <c r="I6" i="5" l="1"/>
  <c r="I4" i="5" s="1"/>
  <c r="J5" i="5"/>
  <c r="H57" i="5"/>
  <c r="H56" i="5"/>
  <c r="K5" i="5" l="1"/>
  <c r="J6" i="5"/>
  <c r="J4" i="5" s="1"/>
  <c r="I57" i="5"/>
  <c r="I56" i="5"/>
  <c r="J56" i="5" l="1"/>
  <c r="J57" i="5"/>
  <c r="K6" i="5"/>
  <c r="K4" i="5" s="1"/>
  <c r="L5" i="5"/>
  <c r="M5" i="5" l="1"/>
  <c r="L6" i="5"/>
  <c r="L4" i="5" s="1"/>
  <c r="K56" i="5"/>
  <c r="K57" i="5"/>
  <c r="L56" i="5" l="1"/>
  <c r="L57" i="5"/>
  <c r="N5" i="5"/>
  <c r="M6" i="5"/>
  <c r="M4" i="5" s="1"/>
  <c r="M56" i="5" l="1"/>
  <c r="M57" i="5"/>
  <c r="O5" i="5"/>
  <c r="N6" i="5"/>
  <c r="N4" i="5" s="1"/>
  <c r="N56" i="5" l="1"/>
  <c r="N57" i="5"/>
  <c r="P5" i="5"/>
  <c r="O6" i="5"/>
  <c r="O4" i="5" s="1"/>
  <c r="O56" i="5" l="1"/>
  <c r="O57" i="5"/>
  <c r="Q5" i="5"/>
  <c r="P6" i="5"/>
  <c r="P4" i="5" s="1"/>
  <c r="P57" i="5" l="1"/>
  <c r="P56" i="5"/>
  <c r="Q6" i="5"/>
  <c r="Q4" i="5" s="1"/>
  <c r="R5" i="5"/>
  <c r="S5" i="5" l="1"/>
  <c r="R6" i="5"/>
  <c r="R4" i="5" s="1"/>
  <c r="Q56" i="5"/>
  <c r="Q57" i="5"/>
  <c r="T5" i="5" l="1"/>
  <c r="S6" i="5"/>
  <c r="S4" i="5" s="1"/>
  <c r="R57" i="5"/>
  <c r="R56" i="5"/>
  <c r="S57" i="5" l="1"/>
  <c r="S56" i="5"/>
  <c r="T6" i="5"/>
  <c r="T4" i="5" s="1"/>
  <c r="U5" i="5"/>
  <c r="V5" i="5" l="1"/>
  <c r="U6" i="5"/>
  <c r="T57" i="5"/>
  <c r="T56" i="5"/>
  <c r="U57" i="5" l="1"/>
  <c r="U56" i="5"/>
  <c r="V6" i="5"/>
  <c r="V4" i="5" s="1"/>
  <c r="W5" i="5"/>
  <c r="V57" i="5" l="1"/>
  <c r="V56" i="5"/>
  <c r="X5" i="5"/>
  <c r="W6" i="5"/>
  <c r="W4" i="5" s="1"/>
  <c r="Y5" i="5" l="1"/>
  <c r="X6" i="5"/>
  <c r="X4" i="5" s="1"/>
  <c r="W56" i="5"/>
  <c r="W57" i="5"/>
  <c r="X57" i="5" l="1"/>
  <c r="X56" i="5"/>
  <c r="Y6" i="5"/>
  <c r="Y4" i="5" s="1"/>
  <c r="Z5" i="5"/>
  <c r="Z6" i="5" l="1"/>
  <c r="Z4" i="5" s="1"/>
  <c r="AA5" i="5"/>
  <c r="Y57" i="5"/>
  <c r="Y56" i="5"/>
  <c r="AB5" i="5" l="1"/>
  <c r="AA6" i="5"/>
  <c r="AA4" i="5" s="1"/>
  <c r="Z56" i="5"/>
  <c r="Z57" i="5"/>
  <c r="AA56" i="5" l="1"/>
  <c r="AA57" i="5"/>
  <c r="AC5" i="5"/>
  <c r="AB6" i="5"/>
  <c r="AB4" i="5" s="1"/>
  <c r="AB56" i="5" l="1"/>
  <c r="AB57" i="5"/>
  <c r="AD5" i="5"/>
  <c r="AC6" i="5"/>
  <c r="AC4" i="5" s="1"/>
  <c r="AC56" i="5" l="1"/>
  <c r="AC57" i="5"/>
  <c r="AE5" i="5"/>
  <c r="AD6" i="5"/>
  <c r="AD4" i="5" s="1"/>
  <c r="AD56" i="5" l="1"/>
  <c r="AD57" i="5"/>
  <c r="AE6" i="5"/>
  <c r="AE4" i="5" s="1"/>
  <c r="AF5" i="5"/>
  <c r="AF6" i="5" s="1"/>
  <c r="AF4" i="5" s="1"/>
  <c r="AF56" i="5" l="1"/>
  <c r="AF57" i="5"/>
  <c r="A4" i="5"/>
  <c r="AE56" i="5"/>
  <c r="AE57" i="5"/>
  <c r="AG57" i="5" l="1"/>
  <c r="E17" i="25" s="1"/>
  <c r="E18" i="25" s="1"/>
  <c r="AG56" i="5"/>
  <c r="D17" i="25" s="1"/>
  <c r="D18" i="25" s="1"/>
  <c r="H17" i="25" l="1"/>
  <c r="H18" i="25" s="1"/>
  <c r="H19" i="25" s="1"/>
  <c r="F17" i="25"/>
  <c r="F18" i="25" s="1"/>
  <c r="H22" i="25" l="1"/>
</calcChain>
</file>

<file path=xl/sharedStrings.xml><?xml version="1.0" encoding="utf-8"?>
<sst xmlns="http://schemas.openxmlformats.org/spreadsheetml/2006/main" count="850" uniqueCount="194">
  <si>
    <t>0：30</t>
    <phoneticPr fontId="2"/>
  </si>
  <si>
    <t>1：00</t>
    <phoneticPr fontId="2"/>
  </si>
  <si>
    <t>1：30</t>
    <phoneticPr fontId="2"/>
  </si>
  <si>
    <t>2：00</t>
    <phoneticPr fontId="2"/>
  </si>
  <si>
    <t>2：30</t>
    <phoneticPr fontId="2"/>
  </si>
  <si>
    <t>3：00</t>
    <phoneticPr fontId="2"/>
  </si>
  <si>
    <t>3：30</t>
    <phoneticPr fontId="2"/>
  </si>
  <si>
    <t>4：00</t>
    <phoneticPr fontId="2"/>
  </si>
  <si>
    <t>4：30</t>
    <phoneticPr fontId="2"/>
  </si>
  <si>
    <t>5：00</t>
    <phoneticPr fontId="2"/>
  </si>
  <si>
    <t>5：30</t>
    <phoneticPr fontId="2"/>
  </si>
  <si>
    <t>6：00</t>
    <phoneticPr fontId="2"/>
  </si>
  <si>
    <t>6：30</t>
    <phoneticPr fontId="2"/>
  </si>
  <si>
    <t>7：00</t>
    <phoneticPr fontId="2"/>
  </si>
  <si>
    <t>7：30</t>
    <phoneticPr fontId="2"/>
  </si>
  <si>
    <t>8：00</t>
    <phoneticPr fontId="2"/>
  </si>
  <si>
    <t>8：30</t>
    <phoneticPr fontId="2"/>
  </si>
  <si>
    <t>9：00</t>
    <phoneticPr fontId="2"/>
  </si>
  <si>
    <t>9：30</t>
    <phoneticPr fontId="2"/>
  </si>
  <si>
    <t>10：00</t>
    <phoneticPr fontId="2"/>
  </si>
  <si>
    <t>10：30</t>
    <phoneticPr fontId="2"/>
  </si>
  <si>
    <t>11：00</t>
    <phoneticPr fontId="2"/>
  </si>
  <si>
    <t>11：30</t>
    <phoneticPr fontId="2"/>
  </si>
  <si>
    <t>12：00</t>
    <phoneticPr fontId="2"/>
  </si>
  <si>
    <t>12：30</t>
    <phoneticPr fontId="2"/>
  </si>
  <si>
    <t>13：00</t>
    <phoneticPr fontId="2"/>
  </si>
  <si>
    <t>13：30</t>
    <phoneticPr fontId="2"/>
  </si>
  <si>
    <t>14：00</t>
    <phoneticPr fontId="2"/>
  </si>
  <si>
    <t>14：30</t>
    <phoneticPr fontId="2"/>
  </si>
  <si>
    <t>15：00</t>
    <phoneticPr fontId="2"/>
  </si>
  <si>
    <t>15：30</t>
    <phoneticPr fontId="2"/>
  </si>
  <si>
    <t>16：00</t>
    <phoneticPr fontId="2"/>
  </si>
  <si>
    <t>16：30</t>
    <phoneticPr fontId="2"/>
  </si>
  <si>
    <t>17：00</t>
    <phoneticPr fontId="2"/>
  </si>
  <si>
    <t>17：30</t>
    <phoneticPr fontId="2"/>
  </si>
  <si>
    <t>18：00</t>
    <phoneticPr fontId="2"/>
  </si>
  <si>
    <t>18：30</t>
    <phoneticPr fontId="2"/>
  </si>
  <si>
    <t>19：00</t>
    <phoneticPr fontId="2"/>
  </si>
  <si>
    <t>19：30</t>
    <phoneticPr fontId="2"/>
  </si>
  <si>
    <t>20：00</t>
    <phoneticPr fontId="2"/>
  </si>
  <si>
    <t>20：30</t>
    <phoneticPr fontId="2"/>
  </si>
  <si>
    <t>21：00</t>
    <phoneticPr fontId="2"/>
  </si>
  <si>
    <t>21：30</t>
    <phoneticPr fontId="2"/>
  </si>
  <si>
    <t>22：00</t>
    <phoneticPr fontId="2"/>
  </si>
  <si>
    <t>22：30</t>
    <phoneticPr fontId="2"/>
  </si>
  <si>
    <t>23：00</t>
    <phoneticPr fontId="2"/>
  </si>
  <si>
    <t>23：30</t>
    <phoneticPr fontId="2"/>
  </si>
  <si>
    <t>24：00</t>
    <phoneticPr fontId="2"/>
  </si>
  <si>
    <t>平均値</t>
    <rPh sb="0" eb="3">
      <t>ヘイキンチ</t>
    </rPh>
    <phoneticPr fontId="2"/>
  </si>
  <si>
    <t>最大値</t>
    <rPh sb="0" eb="3">
      <t>サイダイチ</t>
    </rPh>
    <phoneticPr fontId="2"/>
  </si>
  <si>
    <t>最小値</t>
    <rPh sb="0" eb="3">
      <t>サイショウチ</t>
    </rPh>
    <phoneticPr fontId="2"/>
  </si>
  <si>
    <t>計</t>
    <rPh sb="0" eb="1">
      <t>ケイ</t>
    </rPh>
    <phoneticPr fontId="2"/>
  </si>
  <si>
    <t>単位：ｋｗｈ</t>
    <rPh sb="0" eb="2">
      <t>タンイ</t>
    </rPh>
    <phoneticPr fontId="2"/>
  </si>
  <si>
    <t>　　　　　　 　日
時間帯　　</t>
    <rPh sb="8" eb="9">
      <t>ニチ</t>
    </rPh>
    <phoneticPr fontId="2"/>
  </si>
  <si>
    <t>平日昼間（その他季）</t>
    <rPh sb="0" eb="2">
      <t>ヘイジツ</t>
    </rPh>
    <rPh sb="2" eb="4">
      <t>ヒルマ</t>
    </rPh>
    <rPh sb="7" eb="8">
      <t>タ</t>
    </rPh>
    <rPh sb="8" eb="9">
      <t>キ</t>
    </rPh>
    <phoneticPr fontId="2"/>
  </si>
  <si>
    <t>夜間及び休日</t>
    <rPh sb="0" eb="2">
      <t>ヤカン</t>
    </rPh>
    <rPh sb="2" eb="3">
      <t>オヨ</t>
    </rPh>
    <rPh sb="4" eb="6">
      <t>キュウジツ</t>
    </rPh>
    <phoneticPr fontId="2"/>
  </si>
  <si>
    <t>平日昼間（夏季）</t>
    <rPh sb="0" eb="2">
      <t>ヘイジツ</t>
    </rPh>
    <rPh sb="2" eb="4">
      <t>ヒルマ</t>
    </rPh>
    <rPh sb="5" eb="7">
      <t>カキ</t>
    </rPh>
    <rPh sb="6" eb="7">
      <t>キ</t>
    </rPh>
    <phoneticPr fontId="2"/>
  </si>
  <si>
    <t>4月</t>
    <phoneticPr fontId="2"/>
  </si>
  <si>
    <t>5月</t>
    <phoneticPr fontId="2"/>
  </si>
  <si>
    <t>6月</t>
    <phoneticPr fontId="2"/>
  </si>
  <si>
    <t>7月</t>
    <phoneticPr fontId="2"/>
  </si>
  <si>
    <t>8月</t>
    <phoneticPr fontId="2"/>
  </si>
  <si>
    <t>9月</t>
    <phoneticPr fontId="2"/>
  </si>
  <si>
    <t>10月</t>
    <phoneticPr fontId="2"/>
  </si>
  <si>
    <t>11月</t>
    <phoneticPr fontId="2"/>
  </si>
  <si>
    <t>12月</t>
    <phoneticPr fontId="2"/>
  </si>
  <si>
    <t>1月</t>
    <phoneticPr fontId="2"/>
  </si>
  <si>
    <t>2月</t>
    <phoneticPr fontId="2"/>
  </si>
  <si>
    <t>3月</t>
    <phoneticPr fontId="2"/>
  </si>
  <si>
    <t>月</t>
    <rPh sb="0" eb="1">
      <t>ツキ</t>
    </rPh>
    <phoneticPr fontId="2"/>
  </si>
  <si>
    <t>送電電力量（ｋWh)</t>
    <rPh sb="0" eb="2">
      <t>ソウデン</t>
    </rPh>
    <rPh sb="2" eb="4">
      <t>デンリョク</t>
    </rPh>
    <rPh sb="3" eb="4">
      <t>バイデン</t>
    </rPh>
    <rPh sb="4" eb="5">
      <t>リョウ</t>
    </rPh>
    <phoneticPr fontId="2"/>
  </si>
  <si>
    <t>夏季
平日昼間</t>
    <rPh sb="0" eb="2">
      <t>カキ</t>
    </rPh>
    <rPh sb="3" eb="5">
      <t>ヘイジツ</t>
    </rPh>
    <rPh sb="5" eb="7">
      <t>ヒルマ</t>
    </rPh>
    <phoneticPr fontId="2"/>
  </si>
  <si>
    <t>その他季
平日昼間</t>
    <rPh sb="2" eb="3">
      <t>タ</t>
    </rPh>
    <rPh sb="3" eb="4">
      <t>キ</t>
    </rPh>
    <rPh sb="5" eb="7">
      <t>ヘイジツ</t>
    </rPh>
    <rPh sb="7" eb="9">
      <t>ヒルマ</t>
    </rPh>
    <phoneticPr fontId="2"/>
  </si>
  <si>
    <t>夜間・休日</t>
    <rPh sb="0" eb="2">
      <t>ヤカン</t>
    </rPh>
    <rPh sb="3" eb="5">
      <t>キュウジツ</t>
    </rPh>
    <phoneticPr fontId="2"/>
  </si>
  <si>
    <t>月合計</t>
    <phoneticPr fontId="2"/>
  </si>
  <si>
    <t>-</t>
  </si>
  <si>
    <t>上期
小計</t>
    <rPh sb="0" eb="2">
      <t>カミキ</t>
    </rPh>
    <rPh sb="3" eb="5">
      <t>ショウケイ</t>
    </rPh>
    <phoneticPr fontId="2"/>
  </si>
  <si>
    <t>合計</t>
    <rPh sb="0" eb="2">
      <t>ゴウケイ</t>
    </rPh>
    <phoneticPr fontId="2"/>
  </si>
  <si>
    <t>売電単価(税抜き)</t>
    <phoneticPr fontId="2"/>
  </si>
  <si>
    <t>年度計</t>
    <rPh sb="0" eb="2">
      <t>ネンド</t>
    </rPh>
    <rPh sb="2" eb="3">
      <t>ケイ</t>
    </rPh>
    <phoneticPr fontId="2"/>
  </si>
  <si>
    <t>夏季平日昼間</t>
    <phoneticPr fontId="2"/>
  </si>
  <si>
    <t>その他季平日昼間</t>
    <rPh sb="2" eb="3">
      <t>タ</t>
    </rPh>
    <rPh sb="3" eb="4">
      <t>キ</t>
    </rPh>
    <rPh sb="4" eb="6">
      <t>ヘイジツ</t>
    </rPh>
    <rPh sb="6" eb="8">
      <t>ヒルマ</t>
    </rPh>
    <phoneticPr fontId="2"/>
  </si>
  <si>
    <t>当初予算</t>
    <phoneticPr fontId="2"/>
  </si>
  <si>
    <t>執行率</t>
    <phoneticPr fontId="2"/>
  </si>
  <si>
    <t>※</t>
    <phoneticPr fontId="2"/>
  </si>
  <si>
    <t>夏季　　　：　７月１日から９月３０日</t>
    <rPh sb="0" eb="2">
      <t>カキ</t>
    </rPh>
    <phoneticPr fontId="2"/>
  </si>
  <si>
    <t>その他季：　４月１日から６月３０日、および１０月１日から翌年３月３１日まで</t>
    <rPh sb="2" eb="3">
      <t>タ</t>
    </rPh>
    <rPh sb="3" eb="4">
      <t>キ</t>
    </rPh>
    <phoneticPr fontId="2"/>
  </si>
  <si>
    <t>休日　　　：　日曜日、国民の祝日に関する法律に規定する休日、１月２日、
　　　　　　　　１月３日、４月３０日、５月１日、５月２日、１２月３０日、１２月３１日</t>
    <rPh sb="0" eb="2">
      <t>キュウジツ</t>
    </rPh>
    <phoneticPr fontId="2"/>
  </si>
  <si>
    <t>平日　　　：　休日を除く日</t>
    <rPh sb="0" eb="2">
      <t>ヘイジツ</t>
    </rPh>
    <phoneticPr fontId="2"/>
  </si>
  <si>
    <t>昼間　　　：　８時から２２時まで</t>
    <rPh sb="0" eb="2">
      <t>ヒルマ</t>
    </rPh>
    <phoneticPr fontId="2"/>
  </si>
  <si>
    <t>夜間　　　：　昼間を除く時間帯</t>
    <rPh sb="0" eb="2">
      <t>ヤカン</t>
    </rPh>
    <phoneticPr fontId="2"/>
  </si>
  <si>
    <t>文書発出日</t>
    <rPh sb="0" eb="2">
      <t>ブンショ</t>
    </rPh>
    <rPh sb="2" eb="4">
      <t>ハッシュツ</t>
    </rPh>
    <rPh sb="4" eb="5">
      <t>ビ</t>
    </rPh>
    <phoneticPr fontId="2"/>
  </si>
  <si>
    <t>令和</t>
    <rPh sb="0" eb="2">
      <t>レイワ</t>
    </rPh>
    <phoneticPr fontId="2"/>
  </si>
  <si>
    <t>年</t>
  </si>
  <si>
    <t>日</t>
  </si>
  <si>
    <t>文書番号</t>
    <rPh sb="0" eb="2">
      <t>ブンショ</t>
    </rPh>
    <rPh sb="2" eb="4">
      <t>バンゴウ</t>
    </rPh>
    <phoneticPr fontId="2"/>
  </si>
  <si>
    <t>第</t>
    <rPh sb="0" eb="1">
      <t>ダイ</t>
    </rPh>
    <phoneticPr fontId="2"/>
  </si>
  <si>
    <t>号</t>
    <rPh sb="0" eb="1">
      <t>ゴウ</t>
    </rPh>
    <phoneticPr fontId="2"/>
  </si>
  <si>
    <t>年</t>
    <rPh sb="0" eb="1">
      <t>ネン</t>
    </rPh>
    <phoneticPr fontId="9"/>
  </si>
  <si>
    <t>日付</t>
    <rPh sb="0" eb="2">
      <t>ヒヅケ</t>
    </rPh>
    <phoneticPr fontId="9"/>
  </si>
  <si>
    <t>曜日</t>
    <rPh sb="0" eb="2">
      <t>ヨウビ</t>
    </rPh>
    <phoneticPr fontId="9"/>
  </si>
  <si>
    <t>祝日名</t>
    <rPh sb="0" eb="2">
      <t>シュクジツ</t>
    </rPh>
    <rPh sb="2" eb="3">
      <t>メイ</t>
    </rPh>
    <phoneticPr fontId="9"/>
  </si>
  <si>
    <t>振替休日</t>
    <rPh sb="0" eb="2">
      <t>フリカエ</t>
    </rPh>
    <rPh sb="2" eb="4">
      <t>キュウジツ</t>
    </rPh>
    <phoneticPr fontId="9"/>
  </si>
  <si>
    <t>備考</t>
    <rPh sb="0" eb="2">
      <t>ビコウ</t>
    </rPh>
    <phoneticPr fontId="9"/>
  </si>
  <si>
    <t>元日</t>
    <phoneticPr fontId="9"/>
  </si>
  <si>
    <t>年始休み</t>
    <rPh sb="0" eb="2">
      <t>ネンシ</t>
    </rPh>
    <rPh sb="2" eb="3">
      <t>ヤス</t>
    </rPh>
    <phoneticPr fontId="9"/>
  </si>
  <si>
    <t>成人の日</t>
  </si>
  <si>
    <t>建国記念の日</t>
  </si>
  <si>
    <t>天皇誕生日</t>
  </si>
  <si>
    <t>春分の日</t>
  </si>
  <si>
    <t>春分</t>
    <rPh sb="0" eb="2">
      <t>シュンブン</t>
    </rPh>
    <phoneticPr fontId="9"/>
  </si>
  <si>
    <t>春日部市長　岩　谷　一　弘</t>
    <phoneticPr fontId="2"/>
  </si>
  <si>
    <t>昭和の日</t>
  </si>
  <si>
    <t>憲法記念日</t>
  </si>
  <si>
    <t>みどりの日</t>
  </si>
  <si>
    <t>電力量料金の納入について（通知）</t>
    <phoneticPr fontId="2"/>
  </si>
  <si>
    <t>こどもの日</t>
  </si>
  <si>
    <t>海の日</t>
  </si>
  <si>
    <t>山の日</t>
    <rPh sb="0" eb="1">
      <t>ヤマ</t>
    </rPh>
    <rPh sb="2" eb="3">
      <t>ヒ</t>
    </rPh>
    <phoneticPr fontId="9"/>
  </si>
  <si>
    <t>敬老の日</t>
  </si>
  <si>
    <t>秋分の日</t>
  </si>
  <si>
    <t>秋分</t>
    <rPh sb="0" eb="2">
      <t>シュウブン</t>
    </rPh>
    <phoneticPr fontId="9"/>
  </si>
  <si>
    <t>記</t>
    <rPh sb="0" eb="1">
      <t>キ</t>
    </rPh>
    <phoneticPr fontId="2"/>
  </si>
  <si>
    <t>体育の日</t>
  </si>
  <si>
    <t>文化の日</t>
  </si>
  <si>
    <t>振込金融機関名</t>
    <rPh sb="0" eb="2">
      <t>フリコミ</t>
    </rPh>
    <rPh sb="2" eb="4">
      <t>キンユウ</t>
    </rPh>
    <rPh sb="4" eb="6">
      <t>キカン</t>
    </rPh>
    <rPh sb="6" eb="7">
      <t>メイ</t>
    </rPh>
    <phoneticPr fontId="2"/>
  </si>
  <si>
    <t>埼玉りそな銀行　春日部支店　普通　３０１１９</t>
    <rPh sb="0" eb="2">
      <t>サイタマ</t>
    </rPh>
    <rPh sb="5" eb="7">
      <t>ギンコウ</t>
    </rPh>
    <rPh sb="8" eb="11">
      <t>カスカベ</t>
    </rPh>
    <rPh sb="11" eb="13">
      <t>シテン</t>
    </rPh>
    <rPh sb="14" eb="16">
      <t>フツウ</t>
    </rPh>
    <phoneticPr fontId="2"/>
  </si>
  <si>
    <t>勤労感謝の日</t>
  </si>
  <si>
    <t>及び口座番号</t>
    <phoneticPr fontId="2"/>
  </si>
  <si>
    <t>年末休み</t>
    <rPh sb="0" eb="2">
      <t>ネンマツ</t>
    </rPh>
    <rPh sb="2" eb="3">
      <t>ヤス</t>
    </rPh>
    <phoneticPr fontId="9"/>
  </si>
  <si>
    <t>口座名義</t>
    <rPh sb="0" eb="2">
      <t>コウザ</t>
    </rPh>
    <rPh sb="2" eb="4">
      <t>メイギ</t>
    </rPh>
    <phoneticPr fontId="2"/>
  </si>
  <si>
    <t>さいたまけん かすかべし かいけいかんりしゃ</t>
    <phoneticPr fontId="2"/>
  </si>
  <si>
    <t>↑銀行の休業日一覧</t>
    <rPh sb="1" eb="3">
      <t>ギンコウ</t>
    </rPh>
    <rPh sb="4" eb="7">
      <t>キュウギョウビ</t>
    </rPh>
    <rPh sb="7" eb="9">
      <t>イチラン</t>
    </rPh>
    <phoneticPr fontId="2"/>
  </si>
  <si>
    <t>埼玉県 春日部市 会計管理者</t>
    <rPh sb="0" eb="3">
      <t>サイタマケン</t>
    </rPh>
    <rPh sb="4" eb="8">
      <t>カスカベシ</t>
    </rPh>
    <rPh sb="9" eb="11">
      <t>カイケイ</t>
    </rPh>
    <rPh sb="11" eb="14">
      <t>カンリシャ</t>
    </rPh>
    <phoneticPr fontId="2"/>
  </si>
  <si>
    <t>請求額</t>
    <rPh sb="0" eb="2">
      <t>セイキュウ</t>
    </rPh>
    <rPh sb="2" eb="3">
      <t>ガク</t>
    </rPh>
    <phoneticPr fontId="2"/>
  </si>
  <si>
    <t>金</t>
    <rPh sb="0" eb="1">
      <t>キン</t>
    </rPh>
    <phoneticPr fontId="2"/>
  </si>
  <si>
    <t>月末</t>
    <rPh sb="0" eb="2">
      <t>ゲツマツ</t>
    </rPh>
    <phoneticPr fontId="2"/>
  </si>
  <si>
    <t>請求内訳</t>
    <rPh sb="0" eb="2">
      <t>セイキュウ</t>
    </rPh>
    <rPh sb="2" eb="4">
      <t>ウチワケ</t>
    </rPh>
    <phoneticPr fontId="2"/>
  </si>
  <si>
    <t>・</t>
    <phoneticPr fontId="2"/>
  </si>
  <si>
    <t>算定期間</t>
    <rPh sb="0" eb="2">
      <t>サンテイ</t>
    </rPh>
    <rPh sb="2" eb="4">
      <t>キカン</t>
    </rPh>
    <phoneticPr fontId="2"/>
  </si>
  <si>
    <t>・</t>
    <phoneticPr fontId="2"/>
  </si>
  <si>
    <t>電力量料金</t>
    <rPh sb="0" eb="2">
      <t>デンリョク</t>
    </rPh>
    <rPh sb="2" eb="3">
      <t>リョウ</t>
    </rPh>
    <rPh sb="3" eb="5">
      <t>リョウキン</t>
    </rPh>
    <phoneticPr fontId="2"/>
  </si>
  <si>
    <t>〔</t>
    <phoneticPr fontId="2"/>
  </si>
  <si>
    <t>円〕</t>
    <phoneticPr fontId="2"/>
  </si>
  <si>
    <t>単価</t>
    <rPh sb="0" eb="2">
      <t>タンカ</t>
    </rPh>
    <phoneticPr fontId="2"/>
  </si>
  <si>
    <t>数量</t>
    <rPh sb="0" eb="2">
      <t>スウリョウ</t>
    </rPh>
    <phoneticPr fontId="2"/>
  </si>
  <si>
    <t>各時間帯区分の売払電力量料金</t>
    <rPh sb="0" eb="1">
      <t>カク</t>
    </rPh>
    <rPh sb="1" eb="4">
      <t>ジカンタイ</t>
    </rPh>
    <rPh sb="4" eb="6">
      <t>クブン</t>
    </rPh>
    <rPh sb="7" eb="9">
      <t>ウリハラ</t>
    </rPh>
    <rPh sb="9" eb="11">
      <t>デンリョク</t>
    </rPh>
    <rPh sb="11" eb="12">
      <t>リョウ</t>
    </rPh>
    <rPh sb="12" eb="14">
      <t>リョウキン</t>
    </rPh>
    <phoneticPr fontId="2"/>
  </si>
  <si>
    <t>夏季平日昼間　</t>
    <rPh sb="0" eb="2">
      <t>カキ</t>
    </rPh>
    <rPh sb="2" eb="4">
      <t>ヘイジツ</t>
    </rPh>
    <rPh sb="4" eb="6">
      <t>ヒルマ</t>
    </rPh>
    <phoneticPr fontId="2"/>
  </si>
  <si>
    <t>円/kwh〕×〔</t>
    <phoneticPr fontId="2"/>
  </si>
  <si>
    <t>kwh〕＝〔</t>
    <phoneticPr fontId="2"/>
  </si>
  <si>
    <t>円〕</t>
    <phoneticPr fontId="2"/>
  </si>
  <si>
    <t>〔</t>
    <phoneticPr fontId="2"/>
  </si>
  <si>
    <t>円/kwh〕×〔</t>
    <phoneticPr fontId="2"/>
  </si>
  <si>
    <t>kwh〕＝〔</t>
    <phoneticPr fontId="2"/>
  </si>
  <si>
    <t>円〕</t>
    <phoneticPr fontId="2"/>
  </si>
  <si>
    <t>〔</t>
    <phoneticPr fontId="2"/>
  </si>
  <si>
    <t>円/kwh〕×〔</t>
    <phoneticPr fontId="2"/>
  </si>
  <si>
    <t>kwh〕＝〔</t>
    <phoneticPr fontId="2"/>
  </si>
  <si>
    <t>円〕</t>
    <phoneticPr fontId="2"/>
  </si>
  <si>
    <t>消費税額</t>
    <rPh sb="0" eb="3">
      <t>ショウヒゼイ</t>
    </rPh>
    <rPh sb="3" eb="4">
      <t>ガク</t>
    </rPh>
    <phoneticPr fontId="2"/>
  </si>
  <si>
    <t>納入期限</t>
    <rPh sb="0" eb="2">
      <t>ノウニュウ</t>
    </rPh>
    <rPh sb="2" eb="4">
      <t>キゲン</t>
    </rPh>
    <phoneticPr fontId="2"/>
  </si>
  <si>
    <t>←#VALUE!　または　休業日　が表示される場合は、関数の［祭日］の対象範囲にAN列の日付表示されている全範囲を指定する</t>
    <rPh sb="13" eb="16">
      <t>キュウギョウビ</t>
    </rPh>
    <rPh sb="18" eb="20">
      <t>ヒョウジ</t>
    </rPh>
    <rPh sb="23" eb="25">
      <t>バアイ</t>
    </rPh>
    <rPh sb="27" eb="29">
      <t>カンスウ</t>
    </rPh>
    <rPh sb="31" eb="33">
      <t>サイジツ</t>
    </rPh>
    <rPh sb="35" eb="37">
      <t>タイショウ</t>
    </rPh>
    <rPh sb="37" eb="39">
      <t>ハンイ</t>
    </rPh>
    <rPh sb="42" eb="43">
      <t>レツ</t>
    </rPh>
    <rPh sb="44" eb="46">
      <t>ヒヅケ</t>
    </rPh>
    <rPh sb="46" eb="48">
      <t>ヒョウジ</t>
    </rPh>
    <rPh sb="53" eb="54">
      <t>ゼン</t>
    </rPh>
    <rPh sb="54" eb="56">
      <t>ハンイ</t>
    </rPh>
    <rPh sb="57" eb="59">
      <t>シテイ</t>
    </rPh>
    <phoneticPr fontId="2"/>
  </si>
  <si>
    <t>　記載の納入期限が金融機関の休業日の場合は、その前営業日までに納入してください。金融機関の休業日はあらかじめご確認をお願いします。</t>
    <rPh sb="1" eb="3">
      <t>キサイ</t>
    </rPh>
    <rPh sb="4" eb="6">
      <t>ノウニュウ</t>
    </rPh>
    <rPh sb="6" eb="8">
      <t>キゲン</t>
    </rPh>
    <rPh sb="9" eb="11">
      <t>キンユウ</t>
    </rPh>
    <rPh sb="11" eb="13">
      <t>キカン</t>
    </rPh>
    <rPh sb="14" eb="17">
      <t>キュウギョウビ</t>
    </rPh>
    <rPh sb="18" eb="20">
      <t>バアイ</t>
    </rPh>
    <rPh sb="24" eb="25">
      <t>ゼン</t>
    </rPh>
    <rPh sb="25" eb="28">
      <t>エイギョウビ</t>
    </rPh>
    <rPh sb="31" eb="33">
      <t>ノウニュウ</t>
    </rPh>
    <rPh sb="40" eb="42">
      <t>キンユウ</t>
    </rPh>
    <rPh sb="42" eb="44">
      <t>キカン</t>
    </rPh>
    <rPh sb="45" eb="48">
      <t>キュウギョウビ</t>
    </rPh>
    <rPh sb="55" eb="57">
      <t>カクニン</t>
    </rPh>
    <rPh sb="59" eb="60">
      <t>ネガ</t>
    </rPh>
    <phoneticPr fontId="2"/>
  </si>
  <si>
    <t>お問い合わせ　</t>
    <phoneticPr fontId="2"/>
  </si>
  <si>
    <t>春日部市 廃棄物対策課 施設管理担当</t>
    <rPh sb="0" eb="4">
      <t>カスカベシ</t>
    </rPh>
    <rPh sb="5" eb="8">
      <t>ハイキブツ</t>
    </rPh>
    <rPh sb="8" eb="11">
      <t>タイサクカ</t>
    </rPh>
    <rPh sb="12" eb="14">
      <t>シセツ</t>
    </rPh>
    <rPh sb="14" eb="16">
      <t>カンリ</t>
    </rPh>
    <rPh sb="16" eb="18">
      <t>タントウ</t>
    </rPh>
    <phoneticPr fontId="2"/>
  </si>
  <si>
    <t>電　話　０４８-７３４-２１３４</t>
    <rPh sb="0" eb="1">
      <t>デン</t>
    </rPh>
    <rPh sb="2" eb="3">
      <t>ハナシ</t>
    </rPh>
    <phoneticPr fontId="2"/>
  </si>
  <si>
    <t>ＦＡＸ　０４８-７３４-２４５５</t>
    <phoneticPr fontId="2"/>
  </si>
  <si>
    <t>予算</t>
    <rPh sb="0" eb="2">
      <t>ヨサン</t>
    </rPh>
    <phoneticPr fontId="2"/>
  </si>
  <si>
    <t>←</t>
    <phoneticPr fontId="2"/>
  </si>
  <si>
    <t>は見込み</t>
    <rPh sb="1" eb="3">
      <t>ミコ</t>
    </rPh>
    <phoneticPr fontId="2"/>
  </si>
  <si>
    <t>円〕</t>
    <phoneticPr fontId="2"/>
  </si>
  <si>
    <t>円〕</t>
    <phoneticPr fontId="2"/>
  </si>
  <si>
    <t>（１０％適用対象）</t>
    <rPh sb="4" eb="6">
      <t>テキヨウ</t>
    </rPh>
    <rPh sb="6" eb="8">
      <t>タイショウ</t>
    </rPh>
    <phoneticPr fontId="2"/>
  </si>
  <si>
    <r>
      <rPr>
        <sz val="9"/>
        <color theme="1"/>
        <rFont val="ＭＳ 明朝"/>
        <family val="1"/>
        <charset val="128"/>
      </rPr>
      <t>税抜き　小計</t>
    </r>
    <r>
      <rPr>
        <sz val="12"/>
        <color theme="1"/>
        <rFont val="ＭＳ 明朝"/>
        <family val="1"/>
        <charset val="128"/>
      </rPr>
      <t>〔</t>
    </r>
    <phoneticPr fontId="2"/>
  </si>
  <si>
    <r>
      <rPr>
        <sz val="9"/>
        <color theme="1"/>
        <rFont val="ＭＳ 明朝"/>
        <family val="1"/>
        <charset val="128"/>
      </rPr>
      <t>消費税　小計</t>
    </r>
    <r>
      <rPr>
        <sz val="12"/>
        <color theme="1"/>
        <rFont val="ＭＳ 明朝"/>
        <family val="1"/>
        <charset val="128"/>
      </rPr>
      <t>〔</t>
    </r>
    <phoneticPr fontId="2"/>
  </si>
  <si>
    <r>
      <rPr>
        <sz val="9"/>
        <color theme="1"/>
        <rFont val="ＭＳ 明朝"/>
        <family val="1"/>
        <charset val="128"/>
      </rPr>
      <t>税込み　合計</t>
    </r>
    <r>
      <rPr>
        <sz val="12"/>
        <color theme="1"/>
        <rFont val="ＭＳ 明朝"/>
        <family val="1"/>
        <charset val="128"/>
      </rPr>
      <t>〔</t>
    </r>
    <phoneticPr fontId="2"/>
  </si>
  <si>
    <t>合計額</t>
    <rPh sb="0" eb="1">
      <t>ゴウ</t>
    </rPh>
    <rPh sb="1" eb="2">
      <t>ケイ</t>
    </rPh>
    <rPh sb="2" eb="3">
      <t>ガク</t>
    </rPh>
    <phoneticPr fontId="2"/>
  </si>
  <si>
    <t>（適用税率１０％）</t>
    <rPh sb="1" eb="3">
      <t>テキヨウ</t>
    </rPh>
    <rPh sb="3" eb="5">
      <t>ゼイリツ</t>
    </rPh>
    <phoneticPr fontId="2"/>
  </si>
  <si>
    <t>（　適格請求書発行事業者登録番号：T4000020112143　）</t>
    <rPh sb="2" eb="4">
      <t>テキカク</t>
    </rPh>
    <rPh sb="4" eb="7">
      <t>セイキュウショ</t>
    </rPh>
    <rPh sb="7" eb="9">
      <t>ハッコウ</t>
    </rPh>
    <rPh sb="9" eb="11">
      <t>ジギョウ</t>
    </rPh>
    <rPh sb="11" eb="12">
      <t>シャ</t>
    </rPh>
    <rPh sb="12" eb="14">
      <t>トウロク</t>
    </rPh>
    <rPh sb="14" eb="16">
      <t>バンゴウ</t>
    </rPh>
    <phoneticPr fontId="2"/>
  </si>
  <si>
    <t>灰色セル</t>
    <rPh sb="0" eb="1">
      <t>ハイ</t>
    </rPh>
    <rPh sb="1" eb="2">
      <t>イロ</t>
    </rPh>
    <phoneticPr fontId="2"/>
  </si>
  <si>
    <t>計器用電力量料金</t>
    <rPh sb="0" eb="3">
      <t>ケイキヨウ</t>
    </rPh>
    <rPh sb="3" eb="5">
      <t>デンリョク</t>
    </rPh>
    <rPh sb="5" eb="6">
      <t>リョウ</t>
    </rPh>
    <rPh sb="6" eb="8">
      <t>リョウキン</t>
    </rPh>
    <phoneticPr fontId="2"/>
  </si>
  <si>
    <t>売払い料金</t>
    <rPh sb="0" eb="2">
      <t>ウリハラ</t>
    </rPh>
    <rPh sb="3" eb="5">
      <t>リョウキン</t>
    </rPh>
    <phoneticPr fontId="2"/>
  </si>
  <si>
    <t>合計金額
（税込み）</t>
    <rPh sb="0" eb="2">
      <t>ゴウケイ</t>
    </rPh>
    <rPh sb="2" eb="4">
      <t>キンガク</t>
    </rPh>
    <rPh sb="6" eb="8">
      <t>ゼイコ</t>
    </rPh>
    <phoneticPr fontId="2"/>
  </si>
  <si>
    <t>なし</t>
    <phoneticPr fontId="2"/>
  </si>
  <si>
    <t>あり</t>
    <phoneticPr fontId="2"/>
  </si>
  <si>
    <t>円（税込み、適用税率１０％）</t>
    <rPh sb="0" eb="1">
      <t>エン</t>
    </rPh>
    <rPh sb="2" eb="4">
      <t>ゼイコ</t>
    </rPh>
    <rPh sb="6" eb="8">
      <t>テキヨウ</t>
    </rPh>
    <rPh sb="8" eb="10">
      <t>ゼイリツ</t>
    </rPh>
    <phoneticPr fontId="2"/>
  </si>
  <si>
    <t>計器用
電力量料金</t>
    <rPh sb="0" eb="3">
      <t>ケイキヨウ</t>
    </rPh>
    <rPh sb="4" eb="6">
      <t>デンリョク</t>
    </rPh>
    <rPh sb="6" eb="7">
      <t>リョウ</t>
    </rPh>
    <rPh sb="7" eb="9">
      <t>リョウキン</t>
    </rPh>
    <phoneticPr fontId="2"/>
  </si>
  <si>
    <t>　このことについて、下記のとおり春日部市環境センター余剰電力売払の料金を請求いたしますので、納入期限までに納入くださいますようお願いいたします。</t>
    <rPh sb="33" eb="35">
      <t>リョウキン</t>
    </rPh>
    <rPh sb="36" eb="38">
      <t>セイキュウ</t>
    </rPh>
    <rPh sb="46" eb="48">
      <t>ノウニュウ</t>
    </rPh>
    <rPh sb="48" eb="50">
      <t>キゲン</t>
    </rPh>
    <phoneticPr fontId="2"/>
  </si>
  <si>
    <t>令和７年度　時間帯別送電実績（３０分値）</t>
    <rPh sb="0" eb="2">
      <t>レイワ</t>
    </rPh>
    <rPh sb="3" eb="5">
      <t>ネンド</t>
    </rPh>
    <rPh sb="6" eb="9">
      <t>ジカンタイ</t>
    </rPh>
    <rPh sb="9" eb="10">
      <t>ベツ</t>
    </rPh>
    <rPh sb="10" eb="12">
      <t>ソウデン</t>
    </rPh>
    <rPh sb="12" eb="14">
      <t>ジッセキ</t>
    </rPh>
    <rPh sb="17" eb="18">
      <t>フン</t>
    </rPh>
    <rPh sb="18" eb="19">
      <t>チ</t>
    </rPh>
    <phoneticPr fontId="2"/>
  </si>
  <si>
    <t>令和７年度　月別売電実績</t>
    <rPh sb="0" eb="2">
      <t>レイワ</t>
    </rPh>
    <rPh sb="3" eb="4">
      <t>ネン</t>
    </rPh>
    <rPh sb="4" eb="5">
      <t>ド</t>
    </rPh>
    <rPh sb="6" eb="8">
      <t>ツキベツ</t>
    </rPh>
    <rPh sb="8" eb="10">
      <t>バイデン</t>
    </rPh>
    <rPh sb="10" eb="12">
      <t>ジッセキ</t>
    </rPh>
    <phoneticPr fontId="2"/>
  </si>
  <si>
    <t>丸紅新電力株式会社　様</t>
    <rPh sb="0" eb="2">
      <t>マルベニ</t>
    </rPh>
    <rPh sb="2" eb="3">
      <t>シン</t>
    </rPh>
    <rPh sb="3" eb="5">
      <t>デンリョク</t>
    </rPh>
    <rPh sb="5" eb="7">
      <t>カブシキ</t>
    </rPh>
    <rPh sb="7" eb="9">
      <t>カイシャ</t>
    </rPh>
    <rPh sb="10" eb="11">
      <t>サマ</t>
    </rPh>
    <phoneticPr fontId="2"/>
  </si>
  <si>
    <t>kwh</t>
    <phoneticPr fontId="2"/>
  </si>
  <si>
    <t>あり</t>
  </si>
  <si>
    <t>円、　売払電力量</t>
    <rPh sb="3" eb="5">
      <t>ウリハラ</t>
    </rPh>
    <rPh sb="5" eb="7">
      <t>デンリョク</t>
    </rPh>
    <rPh sb="7" eb="8">
      <t>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</si>
</sst>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6" formatCode="&quot;¥&quot;#,##0;[Red]&quot;¥&quot;\-#,##0"/>
    <numFmt numFmtId="8" formatCode="&quot;¥&quot;#,##0.00;[Red]&quot;¥&quot;\-#,##0.00"/>
    <numFmt numFmtId="176" formatCode="d&quot;日&quot;"/>
    <numFmt numFmtId="177" formatCode="&quot;令和&quot;#&quot;年&quot;"/>
    <numFmt numFmtId="178" formatCode="0.00&quot;円&quot;"/>
    <numFmt numFmtId="179" formatCode="m&quot;月&quot;d&quot;日&quot;;@"/>
    <numFmt numFmtId="180" formatCode="[DBNum3]ggge&quot;年&quot;m&quot;月&quot;d&quot;日&quot;"/>
    <numFmt numFmtId="181" formatCode="[DBNum3]ggge&quot;年&quot;m&quot;月&quot;d&quot;日&quot;\(aaa\)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Times New Roman"/>
      <family val="1"/>
    </font>
    <font>
      <sz val="8"/>
      <color theme="1"/>
      <name val="ＭＳ 明朝"/>
      <family val="1"/>
      <charset val="128"/>
    </font>
    <font>
      <sz val="6"/>
      <name val="ＭＳ ゴシック"/>
      <family val="3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Times New Roman"/>
      <family val="1"/>
    </font>
    <font>
      <sz val="8"/>
      <color theme="1"/>
      <name val="Times New Roman"/>
      <family val="1"/>
    </font>
    <font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7"/>
      <color theme="1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47"/>
        <bgColor indexed="64"/>
      </patternFill>
    </fill>
  </fills>
  <borders count="66">
    <border>
      <left/>
      <right/>
      <top/>
      <bottom/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double">
        <color indexed="64"/>
      </bottom>
      <diagonal/>
    </border>
    <border>
      <left style="hair">
        <color auto="1"/>
      </left>
      <right style="hair">
        <color auto="1"/>
      </right>
      <top style="double">
        <color indexed="64"/>
      </top>
      <bottom style="double">
        <color indexed="64"/>
      </bottom>
      <diagonal/>
    </border>
    <border>
      <left style="hair">
        <color auto="1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258">
    <xf numFmtId="0" fontId="0" fillId="0" borderId="0" xfId="0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right" vertical="center"/>
    </xf>
    <xf numFmtId="0" fontId="0" fillId="0" borderId="0" xfId="0" applyNumberFormat="1">
      <alignment vertical="center"/>
    </xf>
    <xf numFmtId="38" fontId="0" fillId="0" borderId="0" xfId="1" applyFont="1">
      <alignment vertical="center"/>
    </xf>
    <xf numFmtId="38" fontId="0" fillId="0" borderId="0" xfId="1" applyFont="1" applyBorder="1">
      <alignment vertical="center"/>
    </xf>
    <xf numFmtId="49" fontId="0" fillId="0" borderId="0" xfId="0" applyNumberFormat="1" applyBorder="1" applyAlignment="1">
      <alignment horizontal="center" vertical="center"/>
    </xf>
    <xf numFmtId="38" fontId="0" fillId="0" borderId="2" xfId="1" applyFont="1" applyBorder="1">
      <alignment vertical="center"/>
    </xf>
    <xf numFmtId="38" fontId="0" fillId="0" borderId="17" xfId="1" applyFont="1" applyBorder="1">
      <alignment vertical="center"/>
    </xf>
    <xf numFmtId="38" fontId="0" fillId="0" borderId="19" xfId="1" applyFont="1" applyBorder="1">
      <alignment vertical="center"/>
    </xf>
    <xf numFmtId="38" fontId="0" fillId="0" borderId="7" xfId="1" applyFont="1" applyBorder="1">
      <alignment vertical="center"/>
    </xf>
    <xf numFmtId="38" fontId="0" fillId="0" borderId="5" xfId="1" applyFont="1" applyBorder="1">
      <alignment vertical="center"/>
    </xf>
    <xf numFmtId="38" fontId="0" fillId="0" borderId="13" xfId="1" applyFont="1" applyBorder="1">
      <alignment vertical="center"/>
    </xf>
    <xf numFmtId="176" fontId="0" fillId="2" borderId="10" xfId="0" applyNumberFormat="1" applyFill="1" applyBorder="1" applyAlignment="1">
      <alignment horizontal="center" vertical="center"/>
    </xf>
    <xf numFmtId="176" fontId="0" fillId="2" borderId="11" xfId="0" applyNumberFormat="1" applyFill="1" applyBorder="1" applyAlignment="1">
      <alignment horizontal="center" vertical="center"/>
    </xf>
    <xf numFmtId="176" fontId="0" fillId="2" borderId="12" xfId="0" applyNumberFormat="1" applyFill="1" applyBorder="1" applyAlignment="1">
      <alignment horizontal="center" vertical="center"/>
    </xf>
    <xf numFmtId="0" fontId="0" fillId="2" borderId="7" xfId="0" applyNumberFormat="1" applyFill="1" applyBorder="1" applyAlignment="1">
      <alignment horizontal="center" vertical="center"/>
    </xf>
    <xf numFmtId="0" fontId="0" fillId="2" borderId="5" xfId="0" applyNumberFormat="1" applyFill="1" applyBorder="1" applyAlignment="1">
      <alignment horizontal="center" vertical="center"/>
    </xf>
    <xf numFmtId="0" fontId="0" fillId="2" borderId="13" xfId="0" applyNumberFormat="1" applyFill="1" applyBorder="1" applyAlignment="1">
      <alignment horizontal="center" vertical="center"/>
    </xf>
    <xf numFmtId="49" fontId="0" fillId="2" borderId="14" xfId="0" applyNumberFormat="1" applyFill="1" applyBorder="1" applyAlignment="1">
      <alignment horizontal="center" vertical="center"/>
    </xf>
    <xf numFmtId="49" fontId="0" fillId="2" borderId="16" xfId="0" applyNumberFormat="1" applyFill="1" applyBorder="1" applyAlignment="1">
      <alignment horizontal="center" vertical="center"/>
    </xf>
    <xf numFmtId="49" fontId="0" fillId="2" borderId="18" xfId="0" applyNumberFormat="1" applyFill="1" applyBorder="1" applyAlignment="1">
      <alignment horizontal="center" vertical="center"/>
    </xf>
    <xf numFmtId="49" fontId="0" fillId="2" borderId="20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38" fontId="0" fillId="0" borderId="22" xfId="1" applyFont="1" applyBorder="1">
      <alignment vertical="center"/>
    </xf>
    <xf numFmtId="0" fontId="0" fillId="2" borderId="24" xfId="0" applyNumberFormat="1" applyFill="1" applyBorder="1" applyAlignment="1">
      <alignment horizontal="center" vertical="center"/>
    </xf>
    <xf numFmtId="0" fontId="0" fillId="0" borderId="0" xfId="0" applyNumberFormat="1" applyBorder="1">
      <alignment vertical="center"/>
    </xf>
    <xf numFmtId="49" fontId="0" fillId="0" borderId="0" xfId="0" applyNumberFormat="1" applyBorder="1">
      <alignment vertical="center"/>
    </xf>
    <xf numFmtId="0" fontId="0" fillId="0" borderId="0" xfId="0" applyNumberFormat="1" applyAlignment="1">
      <alignment horizontal="right" vertical="center"/>
    </xf>
    <xf numFmtId="38" fontId="0" fillId="0" borderId="28" xfId="1" applyFont="1" applyBorder="1">
      <alignment vertical="center"/>
    </xf>
    <xf numFmtId="38" fontId="0" fillId="0" borderId="29" xfId="1" applyFont="1" applyBorder="1">
      <alignment vertical="center"/>
    </xf>
    <xf numFmtId="49" fontId="0" fillId="0" borderId="27" xfId="0" applyNumberFormat="1" applyBorder="1">
      <alignment vertical="center"/>
    </xf>
    <xf numFmtId="38" fontId="0" fillId="0" borderId="30" xfId="1" applyFont="1" applyBorder="1">
      <alignment vertical="center"/>
    </xf>
    <xf numFmtId="49" fontId="0" fillId="2" borderId="2" xfId="0" applyNumberFormat="1" applyFill="1" applyBorder="1" applyAlignment="1">
      <alignment vertical="center" shrinkToFit="1"/>
    </xf>
    <xf numFmtId="38" fontId="0" fillId="0" borderId="31" xfId="1" applyFont="1" applyBorder="1">
      <alignment vertical="center"/>
    </xf>
    <xf numFmtId="0" fontId="0" fillId="2" borderId="25" xfId="0" applyNumberFormat="1" applyFill="1" applyBorder="1">
      <alignment vertical="center"/>
    </xf>
    <xf numFmtId="0" fontId="0" fillId="2" borderId="27" xfId="0" applyNumberFormat="1" applyFill="1" applyBorder="1">
      <alignment vertical="center"/>
    </xf>
    <xf numFmtId="38" fontId="0" fillId="0" borderId="21" xfId="1" applyFont="1" applyBorder="1">
      <alignment vertical="center"/>
    </xf>
    <xf numFmtId="176" fontId="0" fillId="2" borderId="33" xfId="0" applyNumberFormat="1" applyFill="1" applyBorder="1" applyAlignment="1">
      <alignment horizontal="center" vertical="center"/>
    </xf>
    <xf numFmtId="38" fontId="0" fillId="0" borderId="34" xfId="1" applyFont="1" applyBorder="1">
      <alignment vertical="center"/>
    </xf>
    <xf numFmtId="38" fontId="0" fillId="0" borderId="32" xfId="1" applyFont="1" applyBorder="1">
      <alignment vertical="center"/>
    </xf>
    <xf numFmtId="38" fontId="0" fillId="0" borderId="35" xfId="0" applyNumberFormat="1" applyBorder="1">
      <alignment vertical="center"/>
    </xf>
    <xf numFmtId="38" fontId="0" fillId="0" borderId="34" xfId="0" applyNumberFormat="1" applyBorder="1">
      <alignment vertical="center"/>
    </xf>
    <xf numFmtId="38" fontId="0" fillId="0" borderId="0" xfId="0" applyNumberFormat="1">
      <alignment vertical="center"/>
    </xf>
    <xf numFmtId="38" fontId="0" fillId="0" borderId="36" xfId="1" applyFont="1" applyFill="1" applyBorder="1">
      <alignment vertical="center"/>
    </xf>
    <xf numFmtId="38" fontId="0" fillId="0" borderId="8" xfId="1" applyFont="1" applyFill="1" applyBorder="1">
      <alignment vertical="center"/>
    </xf>
    <xf numFmtId="38" fontId="0" fillId="0" borderId="7" xfId="1" applyFont="1" applyFill="1" applyBorder="1">
      <alignment vertical="center"/>
    </xf>
    <xf numFmtId="38" fontId="0" fillId="0" borderId="23" xfId="1" applyFont="1" applyFill="1" applyBorder="1">
      <alignment vertical="center"/>
    </xf>
    <xf numFmtId="49" fontId="0" fillId="2" borderId="30" xfId="0" applyNumberFormat="1" applyFill="1" applyBorder="1" applyAlignment="1">
      <alignment horizontal="center" vertical="center"/>
    </xf>
    <xf numFmtId="38" fontId="0" fillId="0" borderId="6" xfId="1" applyFont="1" applyFill="1" applyBorder="1">
      <alignment vertical="center"/>
    </xf>
    <xf numFmtId="38" fontId="0" fillId="0" borderId="9" xfId="1" applyFont="1" applyFill="1" applyBorder="1">
      <alignment vertical="center"/>
    </xf>
    <xf numFmtId="38" fontId="0" fillId="0" borderId="39" xfId="1" applyFont="1" applyBorder="1">
      <alignment vertical="center"/>
    </xf>
    <xf numFmtId="38" fontId="0" fillId="0" borderId="40" xfId="1" applyFont="1" applyBorder="1">
      <alignment vertical="center"/>
    </xf>
    <xf numFmtId="38" fontId="0" fillId="0" borderId="22" xfId="1" applyFont="1" applyFill="1" applyBorder="1">
      <alignment vertical="center"/>
    </xf>
    <xf numFmtId="38" fontId="0" fillId="0" borderId="37" xfId="1" applyFont="1" applyFill="1" applyBorder="1">
      <alignment vertical="center"/>
    </xf>
    <xf numFmtId="38" fontId="0" fillId="0" borderId="3" xfId="1" applyFont="1" applyFill="1" applyBorder="1">
      <alignment vertical="center"/>
    </xf>
    <xf numFmtId="38" fontId="0" fillId="0" borderId="15" xfId="1" applyFont="1" applyFill="1" applyBorder="1">
      <alignment vertical="center"/>
    </xf>
    <xf numFmtId="38" fontId="0" fillId="0" borderId="5" xfId="1" applyFont="1" applyFill="1" applyBorder="1">
      <alignment vertical="center"/>
    </xf>
    <xf numFmtId="38" fontId="0" fillId="0" borderId="13" xfId="1" applyFont="1" applyFill="1" applyBorder="1">
      <alignment vertical="center"/>
    </xf>
    <xf numFmtId="38" fontId="0" fillId="0" borderId="41" xfId="1" applyFont="1" applyFill="1" applyBorder="1">
      <alignment vertical="center"/>
    </xf>
    <xf numFmtId="38" fontId="0" fillId="0" borderId="24" xfId="1" applyFont="1" applyFill="1" applyBorder="1">
      <alignment vertical="center"/>
    </xf>
    <xf numFmtId="38" fontId="0" fillId="0" borderId="42" xfId="1" applyFont="1" applyBorder="1">
      <alignment vertical="center"/>
    </xf>
    <xf numFmtId="38" fontId="0" fillId="0" borderId="2" xfId="1" applyFont="1" applyFill="1" applyBorder="1">
      <alignment vertical="center"/>
    </xf>
    <xf numFmtId="38" fontId="0" fillId="0" borderId="4" xfId="1" applyFont="1" applyFill="1" applyBorder="1">
      <alignment vertical="center"/>
    </xf>
    <xf numFmtId="38" fontId="0" fillId="0" borderId="17" xfId="1" applyFont="1" applyFill="1" applyBorder="1">
      <alignment vertical="center"/>
    </xf>
    <xf numFmtId="38" fontId="0" fillId="0" borderId="19" xfId="1" applyFont="1" applyFill="1" applyBorder="1">
      <alignment vertical="center"/>
    </xf>
    <xf numFmtId="38" fontId="0" fillId="0" borderId="43" xfId="1" applyFont="1" applyFill="1" applyBorder="1">
      <alignment vertical="center"/>
    </xf>
    <xf numFmtId="38" fontId="0" fillId="0" borderId="42" xfId="1" applyFont="1" applyFill="1" applyBorder="1">
      <alignment vertical="center"/>
    </xf>
    <xf numFmtId="177" fontId="0" fillId="0" borderId="0" xfId="0" applyNumberFormat="1" applyAlignment="1">
      <alignment horizontal="right" vertical="center"/>
    </xf>
    <xf numFmtId="0" fontId="3" fillId="0" borderId="0" xfId="0" applyFont="1">
      <alignment vertical="center"/>
    </xf>
    <xf numFmtId="0" fontId="4" fillId="0" borderId="4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 wrapText="1"/>
    </xf>
    <xf numFmtId="0" fontId="3" fillId="0" borderId="3" xfId="0" applyFont="1" applyBorder="1">
      <alignment vertical="center"/>
    </xf>
    <xf numFmtId="0" fontId="4" fillId="0" borderId="3" xfId="0" applyFont="1" applyBorder="1" applyAlignment="1">
      <alignment horizontal="right"/>
    </xf>
    <xf numFmtId="38" fontId="6" fillId="0" borderId="3" xfId="1" applyFont="1" applyBorder="1" applyAlignment="1"/>
    <xf numFmtId="6" fontId="7" fillId="0" borderId="3" xfId="2" applyFont="1" applyBorder="1" applyAlignment="1"/>
    <xf numFmtId="0" fontId="3" fillId="0" borderId="2" xfId="0" applyFont="1" applyBorder="1">
      <alignment vertical="center"/>
    </xf>
    <xf numFmtId="0" fontId="4" fillId="0" borderId="2" xfId="0" applyFont="1" applyBorder="1" applyAlignment="1">
      <alignment horizontal="right"/>
    </xf>
    <xf numFmtId="38" fontId="6" fillId="0" borderId="2" xfId="1" applyFont="1" applyBorder="1" applyAlignment="1"/>
    <xf numFmtId="0" fontId="3" fillId="0" borderId="45" xfId="0" applyFont="1" applyBorder="1">
      <alignment vertical="center"/>
    </xf>
    <xf numFmtId="0" fontId="4" fillId="0" borderId="45" xfId="0" applyFont="1" applyBorder="1" applyAlignment="1">
      <alignment horizontal="right"/>
    </xf>
    <xf numFmtId="38" fontId="6" fillId="0" borderId="45" xfId="1" applyFont="1" applyBorder="1" applyAlignment="1"/>
    <xf numFmtId="0" fontId="3" fillId="3" borderId="46" xfId="0" applyFont="1" applyFill="1" applyBorder="1" applyAlignment="1">
      <alignment vertical="center" shrinkToFit="1"/>
    </xf>
    <xf numFmtId="38" fontId="5" fillId="3" borderId="46" xfId="1" applyFont="1" applyFill="1" applyBorder="1" applyAlignment="1">
      <alignment horizontal="right"/>
    </xf>
    <xf numFmtId="38" fontId="5" fillId="3" borderId="46" xfId="0" applyNumberFormat="1" applyFont="1" applyFill="1" applyBorder="1" applyAlignment="1">
      <alignment horizontal="right"/>
    </xf>
    <xf numFmtId="38" fontId="5" fillId="3" borderId="46" xfId="1" applyFont="1" applyFill="1" applyBorder="1" applyAlignment="1"/>
    <xf numFmtId="38" fontId="6" fillId="3" borderId="46" xfId="1" applyFont="1" applyFill="1" applyBorder="1" applyAlignment="1"/>
    <xf numFmtId="6" fontId="7" fillId="3" borderId="47" xfId="2" applyFont="1" applyFill="1" applyBorder="1" applyAlignment="1"/>
    <xf numFmtId="38" fontId="5" fillId="0" borderId="3" xfId="1" applyFont="1" applyBorder="1" applyAlignment="1"/>
    <xf numFmtId="38" fontId="5" fillId="0" borderId="2" xfId="1" applyFont="1" applyBorder="1" applyAlignment="1"/>
    <xf numFmtId="38" fontId="5" fillId="0" borderId="45" xfId="1" applyFont="1" applyBorder="1" applyAlignment="1"/>
    <xf numFmtId="0" fontId="3" fillId="0" borderId="0" xfId="0" applyFont="1" applyBorder="1">
      <alignment vertical="center"/>
    </xf>
    <xf numFmtId="38" fontId="6" fillId="0" borderId="0" xfId="1" applyFont="1" applyBorder="1">
      <alignment vertical="center"/>
    </xf>
    <xf numFmtId="38" fontId="5" fillId="0" borderId="0" xfId="1" applyFont="1" applyBorder="1">
      <alignment vertical="center"/>
    </xf>
    <xf numFmtId="38" fontId="5" fillId="0" borderId="0" xfId="1" applyFont="1" applyBorder="1" applyAlignment="1">
      <alignment horizontal="right"/>
    </xf>
    <xf numFmtId="6" fontId="7" fillId="0" borderId="0" xfId="2" applyFont="1" applyBorder="1" applyAlignment="1"/>
    <xf numFmtId="0" fontId="3" fillId="0" borderId="0" xfId="0" applyFont="1" applyBorder="1" applyAlignment="1">
      <alignment horizontal="right" vertical="center"/>
    </xf>
    <xf numFmtId="0" fontId="3" fillId="0" borderId="0" xfId="0" applyFont="1" applyAlignment="1">
      <alignment horizontal="right"/>
    </xf>
    <xf numFmtId="6" fontId="7" fillId="4" borderId="48" xfId="0" applyNumberFormat="1" applyFont="1" applyFill="1" applyBorder="1" applyAlignment="1"/>
    <xf numFmtId="0" fontId="3" fillId="0" borderId="0" xfId="0" applyFont="1" applyAlignment="1">
      <alignment horizontal="right" vertical="center"/>
    </xf>
    <xf numFmtId="178" fontId="3" fillId="0" borderId="0" xfId="0" applyNumberFormat="1" applyFont="1">
      <alignment vertical="center"/>
    </xf>
    <xf numFmtId="6" fontId="3" fillId="0" borderId="0" xfId="2" applyFont="1">
      <alignment vertical="center"/>
    </xf>
    <xf numFmtId="10" fontId="3" fillId="0" borderId="0" xfId="3" applyNumberFormat="1" applyFont="1">
      <alignment vertical="center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0" xfId="0" applyAlignment="1">
      <alignment vertical="center"/>
    </xf>
    <xf numFmtId="14" fontId="0" fillId="5" borderId="0" xfId="0" applyNumberFormat="1" applyFill="1" applyAlignment="1">
      <alignment vertical="center"/>
    </xf>
    <xf numFmtId="179" fontId="0" fillId="0" borderId="38" xfId="0" applyNumberFormat="1" applyBorder="1" applyAlignment="1">
      <alignment vertical="center"/>
    </xf>
    <xf numFmtId="0" fontId="0" fillId="0" borderId="26" xfId="0" applyBorder="1" applyAlignment="1">
      <alignment vertical="center"/>
    </xf>
    <xf numFmtId="179" fontId="0" fillId="0" borderId="26" xfId="0" applyNumberFormat="1" applyBorder="1" applyAlignment="1">
      <alignment vertical="center"/>
    </xf>
    <xf numFmtId="0" fontId="0" fillId="0" borderId="0" xfId="0" applyNumberFormat="1" applyAlignment="1">
      <alignment vertical="center"/>
    </xf>
    <xf numFmtId="14" fontId="8" fillId="0" borderId="0" xfId="0" applyNumberFormat="1" applyFont="1">
      <alignment vertical="center"/>
    </xf>
    <xf numFmtId="0" fontId="0" fillId="0" borderId="49" xfId="0" applyBorder="1" applyAlignment="1">
      <alignment horizontal="center" vertical="center"/>
    </xf>
    <xf numFmtId="0" fontId="10" fillId="0" borderId="0" xfId="0" applyFont="1" applyAlignment="1">
      <alignment vertical="center"/>
    </xf>
    <xf numFmtId="180" fontId="10" fillId="0" borderId="0" xfId="0" applyNumberFormat="1" applyFont="1" applyAlignment="1">
      <alignment vertical="center"/>
    </xf>
    <xf numFmtId="0" fontId="0" fillId="0" borderId="49" xfId="0" applyBorder="1" applyAlignment="1">
      <alignment vertical="center"/>
    </xf>
    <xf numFmtId="0" fontId="0" fillId="0" borderId="26" xfId="0" quotePrefix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0" fillId="0" borderId="26" xfId="0" applyNumberFormat="1" applyBorder="1" applyAlignment="1">
      <alignment vertical="center"/>
    </xf>
    <xf numFmtId="0" fontId="0" fillId="0" borderId="27" xfId="0" applyBorder="1" applyAlignment="1">
      <alignment vertical="center"/>
    </xf>
    <xf numFmtId="38" fontId="10" fillId="0" borderId="0" xfId="1" applyFont="1">
      <alignment vertical="center"/>
    </xf>
    <xf numFmtId="38" fontId="12" fillId="0" borderId="0" xfId="1" applyFont="1" applyAlignment="1">
      <alignment vertical="center"/>
    </xf>
    <xf numFmtId="0" fontId="8" fillId="0" borderId="0" xfId="0" applyFont="1" applyAlignment="1"/>
    <xf numFmtId="40" fontId="8" fillId="0" borderId="0" xfId="0" applyNumberFormat="1" applyFont="1" applyAlignment="1"/>
    <xf numFmtId="40" fontId="13" fillId="0" borderId="0" xfId="0" applyNumberFormat="1" applyFont="1" applyAlignment="1"/>
    <xf numFmtId="0" fontId="8" fillId="0" borderId="0" xfId="0" applyFont="1" applyAlignment="1">
      <alignment horizontal="right"/>
    </xf>
    <xf numFmtId="40" fontId="13" fillId="0" borderId="0" xfId="0" applyNumberFormat="1" applyFont="1" applyAlignment="1">
      <alignment horizontal="center"/>
    </xf>
    <xf numFmtId="40" fontId="8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38" fontId="13" fillId="0" borderId="0" xfId="1" applyFont="1" applyAlignment="1">
      <alignment vertical="center"/>
    </xf>
    <xf numFmtId="40" fontId="13" fillId="0" borderId="0" xfId="1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horizontal="right" vertical="center"/>
    </xf>
    <xf numFmtId="0" fontId="4" fillId="0" borderId="3" xfId="0" applyFont="1" applyFill="1" applyBorder="1" applyAlignment="1">
      <alignment horizontal="right"/>
    </xf>
    <xf numFmtId="38" fontId="5" fillId="0" borderId="3" xfId="1" applyFont="1" applyFill="1" applyBorder="1" applyAlignment="1">
      <alignment horizontal="right"/>
    </xf>
    <xf numFmtId="38" fontId="6" fillId="0" borderId="3" xfId="1" applyFont="1" applyFill="1" applyBorder="1" applyAlignment="1"/>
    <xf numFmtId="6" fontId="7" fillId="0" borderId="3" xfId="2" applyFont="1" applyFill="1" applyBorder="1" applyAlignment="1"/>
    <xf numFmtId="0" fontId="4" fillId="0" borderId="2" xfId="0" applyFont="1" applyFill="1" applyBorder="1" applyAlignment="1">
      <alignment horizontal="right"/>
    </xf>
    <xf numFmtId="38" fontId="6" fillId="0" borderId="2" xfId="1" applyFont="1" applyFill="1" applyBorder="1" applyAlignment="1"/>
    <xf numFmtId="38" fontId="5" fillId="0" borderId="2" xfId="1" applyFont="1" applyFill="1" applyBorder="1" applyAlignment="1">
      <alignment horizontal="right"/>
    </xf>
    <xf numFmtId="38" fontId="5" fillId="0" borderId="45" xfId="1" applyFont="1" applyFill="1" applyBorder="1" applyAlignment="1">
      <alignment horizontal="right"/>
    </xf>
    <xf numFmtId="0" fontId="4" fillId="0" borderId="45" xfId="0" applyFont="1" applyFill="1" applyBorder="1" applyAlignment="1">
      <alignment horizontal="right"/>
    </xf>
    <xf numFmtId="38" fontId="6" fillId="0" borderId="45" xfId="1" applyFont="1" applyFill="1" applyBorder="1" applyAlignment="1"/>
    <xf numFmtId="0" fontId="4" fillId="0" borderId="2" xfId="0" applyFont="1" applyBorder="1" applyAlignment="1">
      <alignment horizontal="right" vertical="center"/>
    </xf>
    <xf numFmtId="38" fontId="3" fillId="0" borderId="3" xfId="1" applyFont="1" applyBorder="1">
      <alignment vertical="center"/>
    </xf>
    <xf numFmtId="0" fontId="4" fillId="0" borderId="3" xfId="0" applyFont="1" applyBorder="1" applyAlignment="1">
      <alignment horizontal="right" vertical="center"/>
    </xf>
    <xf numFmtId="38" fontId="4" fillId="0" borderId="3" xfId="1" applyFont="1" applyBorder="1" applyAlignment="1">
      <alignment horizontal="right" vertical="center"/>
    </xf>
    <xf numFmtId="38" fontId="4" fillId="0" borderId="2" xfId="1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38" fontId="3" fillId="0" borderId="3" xfId="1" applyFont="1" applyFill="1" applyBorder="1">
      <alignment vertical="center"/>
    </xf>
    <xf numFmtId="0" fontId="3" fillId="0" borderId="0" xfId="0" applyFont="1">
      <alignment vertical="center"/>
    </xf>
    <xf numFmtId="38" fontId="14" fillId="0" borderId="2" xfId="1" applyFont="1" applyBorder="1" applyAlignment="1">
      <alignment horizontal="right" vertical="center"/>
    </xf>
    <xf numFmtId="38" fontId="14" fillId="0" borderId="3" xfId="1" applyFont="1" applyBorder="1">
      <alignment vertical="center"/>
    </xf>
    <xf numFmtId="38" fontId="14" fillId="0" borderId="2" xfId="1" applyFont="1" applyFill="1" applyBorder="1" applyAlignment="1">
      <alignment horizontal="right" vertical="center"/>
    </xf>
    <xf numFmtId="38" fontId="15" fillId="0" borderId="45" xfId="1" applyFont="1" applyBorder="1" applyAlignment="1">
      <alignment horizontal="right" vertical="center"/>
    </xf>
    <xf numFmtId="38" fontId="15" fillId="0" borderId="45" xfId="1" applyFont="1" applyBorder="1">
      <alignment vertical="center"/>
    </xf>
    <xf numFmtId="38" fontId="5" fillId="0" borderId="3" xfId="1" applyFont="1" applyFill="1" applyBorder="1" applyAlignment="1"/>
    <xf numFmtId="38" fontId="5" fillId="0" borderId="2" xfId="1" applyFont="1" applyFill="1" applyBorder="1" applyAlignment="1"/>
    <xf numFmtId="38" fontId="5" fillId="0" borderId="45" xfId="1" applyFont="1" applyFill="1" applyBorder="1" applyAlignment="1"/>
    <xf numFmtId="6" fontId="7" fillId="0" borderId="45" xfId="2" applyFont="1" applyFill="1" applyBorder="1" applyAlignment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6" fillId="0" borderId="0" xfId="0" applyFont="1" applyAlignment="1">
      <alignment horizontal="left" vertical="center"/>
    </xf>
    <xf numFmtId="0" fontId="16" fillId="0" borderId="0" xfId="0" applyFont="1">
      <alignment vertical="center"/>
    </xf>
    <xf numFmtId="0" fontId="11" fillId="3" borderId="0" xfId="0" applyFont="1" applyFill="1">
      <alignment vertical="center"/>
    </xf>
    <xf numFmtId="0" fontId="17" fillId="3" borderId="0" xfId="0" applyFont="1" applyFill="1" applyAlignment="1">
      <alignment vertical="center"/>
    </xf>
    <xf numFmtId="0" fontId="8" fillId="0" borderId="0" xfId="0" applyFont="1" applyAlignment="1">
      <alignment vertical="top"/>
    </xf>
    <xf numFmtId="0" fontId="8" fillId="0" borderId="0" xfId="0" applyFont="1" applyAlignment="1">
      <alignment horizontal="right" vertical="top"/>
    </xf>
    <xf numFmtId="40" fontId="13" fillId="0" borderId="0" xfId="1" applyNumberFormat="1" applyFont="1" applyAlignment="1"/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45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11" fillId="3" borderId="0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176" fontId="0" fillId="2" borderId="55" xfId="0" applyNumberFormat="1" applyFill="1" applyBorder="1" applyAlignment="1">
      <alignment horizontal="center" vertical="center"/>
    </xf>
    <xf numFmtId="0" fontId="0" fillId="2" borderId="21" xfId="0" applyNumberFormat="1" applyFill="1" applyBorder="1" applyAlignment="1">
      <alignment horizontal="center" vertical="center"/>
    </xf>
    <xf numFmtId="38" fontId="0" fillId="0" borderId="56" xfId="1" applyFont="1" applyFill="1" applyBorder="1">
      <alignment vertical="center"/>
    </xf>
    <xf numFmtId="38" fontId="0" fillId="0" borderId="31" xfId="1" applyFont="1" applyFill="1" applyBorder="1">
      <alignment vertical="center"/>
    </xf>
    <xf numFmtId="38" fontId="0" fillId="0" borderId="21" xfId="1" applyFont="1" applyFill="1" applyBorder="1">
      <alignment vertical="center"/>
    </xf>
    <xf numFmtId="38" fontId="0" fillId="0" borderId="57" xfId="1" applyFont="1" applyFill="1" applyBorder="1">
      <alignment vertical="center"/>
    </xf>
    <xf numFmtId="38" fontId="0" fillId="0" borderId="58" xfId="1" applyFont="1" applyFill="1" applyBorder="1">
      <alignment vertical="center"/>
    </xf>
    <xf numFmtId="0" fontId="0" fillId="2" borderId="32" xfId="0" applyNumberFormat="1" applyFill="1" applyBorder="1" applyAlignment="1">
      <alignment horizontal="center" vertical="center"/>
    </xf>
    <xf numFmtId="38" fontId="0" fillId="0" borderId="34" xfId="1" applyFont="1" applyFill="1" applyBorder="1">
      <alignment vertical="center"/>
    </xf>
    <xf numFmtId="38" fontId="0" fillId="0" borderId="59" xfId="1" applyFont="1" applyFill="1" applyBorder="1">
      <alignment vertical="center"/>
    </xf>
    <xf numFmtId="38" fontId="6" fillId="0" borderId="56" xfId="1" applyFont="1" applyFill="1" applyBorder="1" applyAlignment="1"/>
    <xf numFmtId="6" fontId="7" fillId="0" borderId="60" xfId="2" applyFont="1" applyFill="1" applyBorder="1" applyAlignment="1"/>
    <xf numFmtId="8" fontId="7" fillId="0" borderId="61" xfId="2" applyNumberFormat="1" applyFont="1" applyFill="1" applyBorder="1" applyAlignment="1"/>
    <xf numFmtId="0" fontId="17" fillId="3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>
      <alignment vertical="center"/>
    </xf>
    <xf numFmtId="38" fontId="0" fillId="0" borderId="26" xfId="0" applyNumberFormat="1" applyBorder="1" applyAlignment="1">
      <alignment vertical="center" shrinkToFit="1"/>
    </xf>
    <xf numFmtId="0" fontId="8" fillId="0" borderId="0" xfId="0" applyFont="1" applyAlignment="1">
      <alignment horizontal="right" vertical="center"/>
    </xf>
    <xf numFmtId="38" fontId="13" fillId="0" borderId="0" xfId="0" applyNumberFormat="1" applyFont="1" applyAlignment="1"/>
    <xf numFmtId="38" fontId="0" fillId="0" borderId="35" xfId="0" applyNumberFormat="1" applyBorder="1" applyAlignment="1">
      <alignment vertical="center" shrinkToFit="1"/>
    </xf>
    <xf numFmtId="38" fontId="0" fillId="0" borderId="34" xfId="0" applyNumberFormat="1" applyBorder="1" applyAlignment="1">
      <alignment vertical="center" shrinkToFit="1"/>
    </xf>
    <xf numFmtId="49" fontId="0" fillId="2" borderId="1" xfId="0" applyNumberFormat="1" applyFill="1" applyBorder="1" applyAlignment="1">
      <alignment horizontal="left" vertical="center" wrapText="1"/>
    </xf>
    <xf numFmtId="49" fontId="0" fillId="2" borderId="1" xfId="0" applyNumberFormat="1" applyFill="1" applyBorder="1" applyAlignment="1">
      <alignment horizontal="left" vertical="center"/>
    </xf>
    <xf numFmtId="0" fontId="0" fillId="2" borderId="26" xfId="0" applyNumberFormat="1" applyFill="1" applyBorder="1" applyAlignment="1">
      <alignment horizontal="center" vertical="center"/>
    </xf>
    <xf numFmtId="0" fontId="0" fillId="2" borderId="38" xfId="0" applyNumberForma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38" fontId="12" fillId="0" borderId="0" xfId="1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distributed" vertical="center"/>
    </xf>
    <xf numFmtId="180" fontId="10" fillId="0" borderId="0" xfId="0" applyNumberFormat="1" applyFont="1" applyAlignment="1">
      <alignment horizontal="distributed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shrinkToFit="1"/>
    </xf>
    <xf numFmtId="0" fontId="10" fillId="0" borderId="0" xfId="0" applyFont="1" applyAlignment="1">
      <alignment horizontal="left" vertical="center" shrinkToFit="1"/>
    </xf>
    <xf numFmtId="40" fontId="13" fillId="0" borderId="0" xfId="1" applyNumberFormat="1" applyFont="1" applyAlignment="1">
      <alignment horizontal="right" vertical="center"/>
    </xf>
    <xf numFmtId="40" fontId="13" fillId="0" borderId="0" xfId="0" applyNumberFormat="1" applyFont="1" applyAlignment="1">
      <alignment horizontal="right"/>
    </xf>
    <xf numFmtId="40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right"/>
    </xf>
    <xf numFmtId="0" fontId="18" fillId="0" borderId="0" xfId="0" applyFont="1" applyAlignment="1">
      <alignment horizontal="center"/>
    </xf>
    <xf numFmtId="2" fontId="13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38" fontId="13" fillId="0" borderId="0" xfId="1" applyFont="1" applyAlignment="1">
      <alignment horizontal="right" vertical="center"/>
    </xf>
    <xf numFmtId="38" fontId="13" fillId="0" borderId="0" xfId="0" applyNumberFormat="1" applyFont="1" applyAlignment="1">
      <alignment horizontal="right"/>
    </xf>
    <xf numFmtId="0" fontId="13" fillId="0" borderId="0" xfId="0" applyFont="1" applyAlignment="1">
      <alignment horizontal="right" vertical="top"/>
    </xf>
    <xf numFmtId="181" fontId="10" fillId="0" borderId="0" xfId="0" applyNumberFormat="1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11" fillId="3" borderId="0" xfId="0" applyFont="1" applyFill="1" applyBorder="1" applyAlignment="1">
      <alignment horizontal="center" vertical="center"/>
    </xf>
    <xf numFmtId="0" fontId="11" fillId="3" borderId="50" xfId="0" applyFont="1" applyFill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65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38" fontId="12" fillId="0" borderId="0" xfId="0" applyNumberFormat="1" applyFont="1" applyAlignment="1">
      <alignment horizontal="right" vertical="center"/>
    </xf>
    <xf numFmtId="0" fontId="17" fillId="3" borderId="51" xfId="0" applyFont="1" applyFill="1" applyBorder="1" applyAlignment="1">
      <alignment horizontal="center" vertical="center"/>
    </xf>
    <xf numFmtId="0" fontId="17" fillId="3" borderId="54" xfId="0" applyFont="1" applyFill="1" applyBorder="1" applyAlignment="1">
      <alignment horizontal="center" vertical="center"/>
    </xf>
    <xf numFmtId="0" fontId="17" fillId="3" borderId="52" xfId="0" applyFont="1" applyFill="1" applyBorder="1" applyAlignment="1">
      <alignment horizontal="center" vertical="center"/>
    </xf>
    <xf numFmtId="0" fontId="17" fillId="3" borderId="20" xfId="0" applyFont="1" applyFill="1" applyBorder="1" applyAlignment="1">
      <alignment horizontal="center" vertical="center"/>
    </xf>
    <xf numFmtId="0" fontId="17" fillId="3" borderId="50" xfId="0" applyFont="1" applyFill="1" applyBorder="1" applyAlignment="1">
      <alignment horizontal="center" vertical="center"/>
    </xf>
    <xf numFmtId="0" fontId="17" fillId="3" borderId="53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</cellXfs>
  <cellStyles count="4">
    <cellStyle name="パーセント" xfId="3" builtinId="5"/>
    <cellStyle name="桁区切り" xfId="1" builtinId="6"/>
    <cellStyle name="通貨" xfId="2" builtinId="7"/>
    <cellStyle name="標準" xfId="0" builtinId="0"/>
  </cellStyles>
  <dxfs count="12"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  <dxf>
      <fill>
        <patternFill patternType="solid">
          <bgColor theme="2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145038</xdr:colOff>
      <xdr:row>34</xdr:row>
      <xdr:rowOff>0</xdr:rowOff>
    </xdr:from>
    <xdr:to>
      <xdr:col>28</xdr:col>
      <xdr:colOff>105832</xdr:colOff>
      <xdr:row>40</xdr:row>
      <xdr:rowOff>1587</xdr:rowOff>
    </xdr:to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05E46397-A77C-4D5F-B009-BCA18D08483F}"/>
            </a:ext>
          </a:extLst>
        </xdr:cNvPr>
        <xdr:cNvSpPr/>
      </xdr:nvSpPr>
      <xdr:spPr>
        <a:xfrm>
          <a:off x="1068674" y="6869545"/>
          <a:ext cx="5502613" cy="915603"/>
        </a:xfrm>
        <a:prstGeom prst="bracketPair">
          <a:avLst>
            <a:gd name="adj" fmla="val 7118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R61"/>
  <sheetViews>
    <sheetView tabSelected="1"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">
        <v>188</v>
      </c>
    </row>
    <row r="3" spans="1:43" x14ac:dyDescent="0.2">
      <c r="A3" s="68">
        <v>7</v>
      </c>
      <c r="B3" s="1" t="s">
        <v>57</v>
      </c>
      <c r="AF3" s="2" t="s">
        <v>52</v>
      </c>
    </row>
    <row r="4" spans="1:43" s="3" customFormat="1" hidden="1" x14ac:dyDescent="0.2">
      <c r="A4" s="3">
        <f>SUM(B4:AF4)</f>
        <v>6</v>
      </c>
      <c r="B4" s="3" t="str">
        <f t="shared" ref="B4:D4" si="0">IF(B6="日",1,"")</f>
        <v/>
      </c>
      <c r="C4" s="3" t="str">
        <f t="shared" si="0"/>
        <v/>
      </c>
      <c r="D4" s="3" t="str">
        <f t="shared" si="0"/>
        <v/>
      </c>
      <c r="E4" s="3" t="str">
        <f>IF(E6="日",1,"")</f>
        <v/>
      </c>
      <c r="F4" s="3" t="str">
        <f t="shared" ref="F4:AC4" si="1">IF(F6="日",1,"")</f>
        <v/>
      </c>
      <c r="G4" s="3">
        <f t="shared" si="1"/>
        <v>1</v>
      </c>
      <c r="H4" s="3" t="str">
        <f t="shared" si="1"/>
        <v/>
      </c>
      <c r="I4" s="3" t="str">
        <f t="shared" si="1"/>
        <v/>
      </c>
      <c r="J4" s="3" t="str">
        <f t="shared" si="1"/>
        <v/>
      </c>
      <c r="K4" s="3" t="str">
        <f t="shared" si="1"/>
        <v/>
      </c>
      <c r="L4" s="3" t="str">
        <f t="shared" si="1"/>
        <v/>
      </c>
      <c r="M4" s="3" t="str">
        <f t="shared" si="1"/>
        <v/>
      </c>
      <c r="N4" s="3">
        <f t="shared" si="1"/>
        <v>1</v>
      </c>
      <c r="O4" s="3" t="str">
        <f t="shared" si="1"/>
        <v/>
      </c>
      <c r="P4" s="3" t="str">
        <f t="shared" si="1"/>
        <v/>
      </c>
      <c r="Q4" s="3" t="str">
        <f t="shared" si="1"/>
        <v/>
      </c>
      <c r="R4" s="3" t="str">
        <f t="shared" si="1"/>
        <v/>
      </c>
      <c r="S4" s="3" t="str">
        <f t="shared" si="1"/>
        <v/>
      </c>
      <c r="T4" s="3" t="str">
        <f t="shared" si="1"/>
        <v/>
      </c>
      <c r="U4" s="3">
        <f t="shared" si="1"/>
        <v>1</v>
      </c>
      <c r="V4" s="3" t="str">
        <f t="shared" si="1"/>
        <v/>
      </c>
      <c r="W4" s="3" t="str">
        <f t="shared" si="1"/>
        <v/>
      </c>
      <c r="X4" s="3" t="str">
        <f t="shared" si="1"/>
        <v/>
      </c>
      <c r="Y4" s="3" t="str">
        <f t="shared" si="1"/>
        <v/>
      </c>
      <c r="Z4" s="3" t="str">
        <f t="shared" si="1"/>
        <v/>
      </c>
      <c r="AA4" s="3" t="str">
        <f t="shared" si="1"/>
        <v/>
      </c>
      <c r="AB4" s="3">
        <f t="shared" si="1"/>
        <v>1</v>
      </c>
      <c r="AC4" s="3" t="str">
        <f t="shared" si="1"/>
        <v/>
      </c>
      <c r="AD4" s="3">
        <v>1</v>
      </c>
      <c r="AE4" s="3">
        <v>1</v>
      </c>
      <c r="AF4" s="28"/>
    </row>
    <row r="5" spans="1:43" ht="13.5" customHeight="1" x14ac:dyDescent="0.2">
      <c r="A5" s="208" t="s">
        <v>53</v>
      </c>
      <c r="B5" s="13">
        <v>45748</v>
      </c>
      <c r="C5" s="14">
        <f>B5+1</f>
        <v>45749</v>
      </c>
      <c r="D5" s="14">
        <f>C5+1</f>
        <v>45750</v>
      </c>
      <c r="E5" s="14">
        <f t="shared" ref="E5:AD5" si="2">D5+1</f>
        <v>45751</v>
      </c>
      <c r="F5" s="14">
        <f t="shared" si="2"/>
        <v>45752</v>
      </c>
      <c r="G5" s="14">
        <f t="shared" si="2"/>
        <v>45753</v>
      </c>
      <c r="H5" s="14">
        <f t="shared" si="2"/>
        <v>45754</v>
      </c>
      <c r="I5" s="14">
        <f t="shared" si="2"/>
        <v>45755</v>
      </c>
      <c r="J5" s="14">
        <f t="shared" si="2"/>
        <v>45756</v>
      </c>
      <c r="K5" s="14">
        <f t="shared" si="2"/>
        <v>45757</v>
      </c>
      <c r="L5" s="14">
        <f t="shared" si="2"/>
        <v>45758</v>
      </c>
      <c r="M5" s="14">
        <f t="shared" si="2"/>
        <v>45759</v>
      </c>
      <c r="N5" s="14">
        <f t="shared" si="2"/>
        <v>45760</v>
      </c>
      <c r="O5" s="14">
        <f t="shared" si="2"/>
        <v>45761</v>
      </c>
      <c r="P5" s="14">
        <f t="shared" si="2"/>
        <v>45762</v>
      </c>
      <c r="Q5" s="14">
        <f t="shared" si="2"/>
        <v>45763</v>
      </c>
      <c r="R5" s="14">
        <f t="shared" si="2"/>
        <v>45764</v>
      </c>
      <c r="S5" s="14">
        <f t="shared" si="2"/>
        <v>45765</v>
      </c>
      <c r="T5" s="14">
        <f t="shared" si="2"/>
        <v>45766</v>
      </c>
      <c r="U5" s="14">
        <f t="shared" si="2"/>
        <v>45767</v>
      </c>
      <c r="V5" s="14">
        <f t="shared" si="2"/>
        <v>45768</v>
      </c>
      <c r="W5" s="14">
        <f t="shared" si="2"/>
        <v>45769</v>
      </c>
      <c r="X5" s="14">
        <f t="shared" si="2"/>
        <v>45770</v>
      </c>
      <c r="Y5" s="14">
        <f t="shared" si="2"/>
        <v>45771</v>
      </c>
      <c r="Z5" s="14">
        <f t="shared" si="2"/>
        <v>45772</v>
      </c>
      <c r="AA5" s="14">
        <f t="shared" si="2"/>
        <v>45773</v>
      </c>
      <c r="AB5" s="14">
        <f t="shared" si="2"/>
        <v>45774</v>
      </c>
      <c r="AC5" s="14">
        <f t="shared" si="2"/>
        <v>45775</v>
      </c>
      <c r="AD5" s="14">
        <f t="shared" si="2"/>
        <v>45776</v>
      </c>
      <c r="AE5" s="15">
        <f>AD5+1</f>
        <v>45777</v>
      </c>
      <c r="AF5" s="3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209"/>
      <c r="B6" s="16" t="str">
        <f>TEXT(B5,"aaa")</f>
        <v>火</v>
      </c>
      <c r="C6" s="17" t="str">
        <f>TEXT(C5,"aaa")</f>
        <v>水</v>
      </c>
      <c r="D6" s="17" t="str">
        <f t="shared" ref="D6:AD6" si="3">TEXT(D5,"aaa")</f>
        <v>木</v>
      </c>
      <c r="E6" s="17" t="str">
        <f t="shared" si="3"/>
        <v>金</v>
      </c>
      <c r="F6" s="17" t="str">
        <f t="shared" si="3"/>
        <v>土</v>
      </c>
      <c r="G6" s="17" t="str">
        <f t="shared" si="3"/>
        <v>日</v>
      </c>
      <c r="H6" s="17" t="str">
        <f t="shared" si="3"/>
        <v>月</v>
      </c>
      <c r="I6" s="17" t="str">
        <f t="shared" si="3"/>
        <v>火</v>
      </c>
      <c r="J6" s="17" t="str">
        <f t="shared" si="3"/>
        <v>水</v>
      </c>
      <c r="K6" s="17" t="str">
        <f t="shared" si="3"/>
        <v>木</v>
      </c>
      <c r="L6" s="17" t="str">
        <f t="shared" si="3"/>
        <v>金</v>
      </c>
      <c r="M6" s="17" t="str">
        <f t="shared" si="3"/>
        <v>土</v>
      </c>
      <c r="N6" s="17" t="str">
        <f t="shared" si="3"/>
        <v>日</v>
      </c>
      <c r="O6" s="17" t="str">
        <f t="shared" si="3"/>
        <v>月</v>
      </c>
      <c r="P6" s="17" t="str">
        <f t="shared" si="3"/>
        <v>火</v>
      </c>
      <c r="Q6" s="17" t="str">
        <f t="shared" si="3"/>
        <v>水</v>
      </c>
      <c r="R6" s="17" t="str">
        <f t="shared" si="3"/>
        <v>木</v>
      </c>
      <c r="S6" s="17" t="str">
        <f t="shared" si="3"/>
        <v>金</v>
      </c>
      <c r="T6" s="17" t="str">
        <f t="shared" si="3"/>
        <v>土</v>
      </c>
      <c r="U6" s="17" t="str">
        <f t="shared" si="3"/>
        <v>日</v>
      </c>
      <c r="V6" s="17" t="str">
        <f t="shared" si="3"/>
        <v>月</v>
      </c>
      <c r="W6" s="17" t="str">
        <f t="shared" si="3"/>
        <v>火</v>
      </c>
      <c r="X6" s="17" t="str">
        <f t="shared" si="3"/>
        <v>水</v>
      </c>
      <c r="Y6" s="17" t="str">
        <f t="shared" si="3"/>
        <v>木</v>
      </c>
      <c r="Z6" s="17" t="str">
        <f t="shared" si="3"/>
        <v>金</v>
      </c>
      <c r="AA6" s="17" t="str">
        <f t="shared" si="3"/>
        <v>土</v>
      </c>
      <c r="AB6" s="17" t="str">
        <f t="shared" si="3"/>
        <v>日</v>
      </c>
      <c r="AC6" s="17" t="str">
        <f t="shared" si="3"/>
        <v>月</v>
      </c>
      <c r="AD6" s="17" t="str">
        <f t="shared" si="3"/>
        <v>火</v>
      </c>
      <c r="AE6" s="17" t="str">
        <f>TEXT(AE5,"aaa")</f>
        <v>水</v>
      </c>
      <c r="AF6" s="36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9" t="s">
        <v>0</v>
      </c>
      <c r="B7" s="44">
        <v>966</v>
      </c>
      <c r="C7" s="53">
        <v>960</v>
      </c>
      <c r="D7" s="53">
        <v>960</v>
      </c>
      <c r="E7" s="53">
        <v>966</v>
      </c>
      <c r="F7" s="53">
        <v>966</v>
      </c>
      <c r="G7" s="53">
        <v>966</v>
      </c>
      <c r="H7" s="55">
        <v>978</v>
      </c>
      <c r="I7" s="55">
        <v>966</v>
      </c>
      <c r="J7" s="53">
        <v>954</v>
      </c>
      <c r="K7" s="53">
        <v>978</v>
      </c>
      <c r="L7" s="55">
        <v>978</v>
      </c>
      <c r="M7" s="53">
        <v>984</v>
      </c>
      <c r="N7" s="55">
        <v>978</v>
      </c>
      <c r="O7" s="55">
        <v>972</v>
      </c>
      <c r="P7" s="55">
        <v>942</v>
      </c>
      <c r="Q7" s="55">
        <v>942</v>
      </c>
      <c r="R7" s="53">
        <v>942</v>
      </c>
      <c r="S7" s="53">
        <v>948</v>
      </c>
      <c r="T7" s="53">
        <v>936</v>
      </c>
      <c r="U7" s="53">
        <v>942</v>
      </c>
      <c r="V7" s="53">
        <v>942</v>
      </c>
      <c r="W7" s="53">
        <v>948</v>
      </c>
      <c r="X7" s="53">
        <v>918</v>
      </c>
      <c r="Y7" s="53">
        <v>900</v>
      </c>
      <c r="Z7" s="53">
        <v>912</v>
      </c>
      <c r="AA7" s="53">
        <v>918</v>
      </c>
      <c r="AB7" s="53">
        <v>912</v>
      </c>
      <c r="AC7" s="53">
        <v>900</v>
      </c>
      <c r="AD7" s="55">
        <v>906</v>
      </c>
      <c r="AE7" s="53">
        <v>924</v>
      </c>
      <c r="AF7" s="29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20" t="s">
        <v>1</v>
      </c>
      <c r="B8" s="49">
        <v>966</v>
      </c>
      <c r="C8" s="62">
        <v>966</v>
      </c>
      <c r="D8" s="62">
        <v>972</v>
      </c>
      <c r="E8" s="62">
        <v>960</v>
      </c>
      <c r="F8" s="62">
        <v>972</v>
      </c>
      <c r="G8" s="62">
        <v>978</v>
      </c>
      <c r="H8" s="62">
        <v>978</v>
      </c>
      <c r="I8" s="62">
        <v>966</v>
      </c>
      <c r="J8" s="62">
        <v>960</v>
      </c>
      <c r="K8" s="62">
        <v>984</v>
      </c>
      <c r="L8" s="62">
        <v>978</v>
      </c>
      <c r="M8" s="62">
        <v>972</v>
      </c>
      <c r="N8" s="62">
        <v>978</v>
      </c>
      <c r="O8" s="62">
        <v>966</v>
      </c>
      <c r="P8" s="62">
        <v>936</v>
      </c>
      <c r="Q8" s="62">
        <v>948</v>
      </c>
      <c r="R8" s="62">
        <v>942</v>
      </c>
      <c r="S8" s="62">
        <v>942</v>
      </c>
      <c r="T8" s="62">
        <v>942</v>
      </c>
      <c r="U8" s="62">
        <v>936</v>
      </c>
      <c r="V8" s="62">
        <v>942</v>
      </c>
      <c r="W8" s="62">
        <v>954</v>
      </c>
      <c r="X8" s="62">
        <v>918</v>
      </c>
      <c r="Y8" s="62">
        <v>918</v>
      </c>
      <c r="Z8" s="62">
        <v>924</v>
      </c>
      <c r="AA8" s="62">
        <v>924</v>
      </c>
      <c r="AB8" s="62">
        <v>918</v>
      </c>
      <c r="AC8" s="62">
        <v>906</v>
      </c>
      <c r="AD8" s="62">
        <v>912</v>
      </c>
      <c r="AE8" s="62">
        <v>912</v>
      </c>
      <c r="AF8" s="30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20" t="s">
        <v>2</v>
      </c>
      <c r="B9" s="49">
        <v>960</v>
      </c>
      <c r="C9" s="62">
        <v>960</v>
      </c>
      <c r="D9" s="62">
        <v>972</v>
      </c>
      <c r="E9" s="62">
        <v>954</v>
      </c>
      <c r="F9" s="62">
        <v>966</v>
      </c>
      <c r="G9" s="62">
        <v>972</v>
      </c>
      <c r="H9" s="62">
        <v>972</v>
      </c>
      <c r="I9" s="62">
        <v>960</v>
      </c>
      <c r="J9" s="62">
        <v>954</v>
      </c>
      <c r="K9" s="62">
        <v>978</v>
      </c>
      <c r="L9" s="62">
        <v>972</v>
      </c>
      <c r="M9" s="62">
        <v>984</v>
      </c>
      <c r="N9" s="62">
        <v>984</v>
      </c>
      <c r="O9" s="62">
        <v>972</v>
      </c>
      <c r="P9" s="62">
        <v>942</v>
      </c>
      <c r="Q9" s="62">
        <v>954</v>
      </c>
      <c r="R9" s="62">
        <v>948</v>
      </c>
      <c r="S9" s="62">
        <v>942</v>
      </c>
      <c r="T9" s="62">
        <v>942</v>
      </c>
      <c r="U9" s="62">
        <v>936</v>
      </c>
      <c r="V9" s="62">
        <v>936</v>
      </c>
      <c r="W9" s="62">
        <v>948</v>
      </c>
      <c r="X9" s="62">
        <v>924</v>
      </c>
      <c r="Y9" s="62">
        <v>900</v>
      </c>
      <c r="Z9" s="62">
        <v>924</v>
      </c>
      <c r="AA9" s="62">
        <v>918</v>
      </c>
      <c r="AB9" s="62">
        <v>924</v>
      </c>
      <c r="AC9" s="62">
        <v>924</v>
      </c>
      <c r="AD9" s="62">
        <v>906</v>
      </c>
      <c r="AE9" s="62">
        <v>918</v>
      </c>
      <c r="AF9" s="30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20" t="s">
        <v>3</v>
      </c>
      <c r="B10" s="49">
        <v>966</v>
      </c>
      <c r="C10" s="62">
        <v>954</v>
      </c>
      <c r="D10" s="62">
        <v>978</v>
      </c>
      <c r="E10" s="62">
        <v>948</v>
      </c>
      <c r="F10" s="62">
        <v>966</v>
      </c>
      <c r="G10" s="62">
        <v>972</v>
      </c>
      <c r="H10" s="62">
        <v>972</v>
      </c>
      <c r="I10" s="62">
        <v>966</v>
      </c>
      <c r="J10" s="62">
        <v>960</v>
      </c>
      <c r="K10" s="62">
        <v>978</v>
      </c>
      <c r="L10" s="62">
        <v>978</v>
      </c>
      <c r="M10" s="62">
        <v>972</v>
      </c>
      <c r="N10" s="62">
        <v>978</v>
      </c>
      <c r="O10" s="62">
        <v>972</v>
      </c>
      <c r="P10" s="62">
        <v>936</v>
      </c>
      <c r="Q10" s="62">
        <v>960</v>
      </c>
      <c r="R10" s="62">
        <v>936</v>
      </c>
      <c r="S10" s="62">
        <v>948</v>
      </c>
      <c r="T10" s="62">
        <v>954</v>
      </c>
      <c r="U10" s="62">
        <v>930</v>
      </c>
      <c r="V10" s="62">
        <v>924</v>
      </c>
      <c r="W10" s="62">
        <v>948</v>
      </c>
      <c r="X10" s="62">
        <v>912</v>
      </c>
      <c r="Y10" s="62">
        <v>912</v>
      </c>
      <c r="Z10" s="62">
        <v>918</v>
      </c>
      <c r="AA10" s="62">
        <v>924</v>
      </c>
      <c r="AB10" s="62">
        <v>930</v>
      </c>
      <c r="AC10" s="62">
        <v>912</v>
      </c>
      <c r="AD10" s="62">
        <v>912</v>
      </c>
      <c r="AE10" s="62">
        <v>912</v>
      </c>
      <c r="AF10" s="30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20" t="s">
        <v>4</v>
      </c>
      <c r="B11" s="49">
        <v>942</v>
      </c>
      <c r="C11" s="62">
        <v>954</v>
      </c>
      <c r="D11" s="62">
        <v>960</v>
      </c>
      <c r="E11" s="62">
        <v>960</v>
      </c>
      <c r="F11" s="62">
        <v>966</v>
      </c>
      <c r="G11" s="62">
        <v>948</v>
      </c>
      <c r="H11" s="62">
        <v>960</v>
      </c>
      <c r="I11" s="62">
        <v>930</v>
      </c>
      <c r="J11" s="62">
        <v>930</v>
      </c>
      <c r="K11" s="62">
        <v>948</v>
      </c>
      <c r="L11" s="62">
        <v>936</v>
      </c>
      <c r="M11" s="62">
        <v>948</v>
      </c>
      <c r="N11" s="62">
        <v>948</v>
      </c>
      <c r="O11" s="62">
        <v>948</v>
      </c>
      <c r="P11" s="62">
        <v>942</v>
      </c>
      <c r="Q11" s="62">
        <v>948</v>
      </c>
      <c r="R11" s="62">
        <v>936</v>
      </c>
      <c r="S11" s="62">
        <v>936</v>
      </c>
      <c r="T11" s="62">
        <v>936</v>
      </c>
      <c r="U11" s="62">
        <v>912</v>
      </c>
      <c r="V11" s="62">
        <v>918</v>
      </c>
      <c r="W11" s="62">
        <v>942</v>
      </c>
      <c r="X11" s="62">
        <v>912</v>
      </c>
      <c r="Y11" s="62">
        <v>906</v>
      </c>
      <c r="Z11" s="62">
        <v>930</v>
      </c>
      <c r="AA11" s="62">
        <v>918</v>
      </c>
      <c r="AB11" s="62">
        <v>930</v>
      </c>
      <c r="AC11" s="62">
        <v>924</v>
      </c>
      <c r="AD11" s="62">
        <v>906</v>
      </c>
      <c r="AE11" s="62">
        <v>918</v>
      </c>
      <c r="AF11" s="30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20" t="s">
        <v>5</v>
      </c>
      <c r="B12" s="49">
        <v>948</v>
      </c>
      <c r="C12" s="62">
        <v>966</v>
      </c>
      <c r="D12" s="62">
        <v>960</v>
      </c>
      <c r="E12" s="62">
        <v>948</v>
      </c>
      <c r="F12" s="62">
        <v>954</v>
      </c>
      <c r="G12" s="62">
        <v>960</v>
      </c>
      <c r="H12" s="62">
        <v>954</v>
      </c>
      <c r="I12" s="62">
        <v>930</v>
      </c>
      <c r="J12" s="62">
        <v>936</v>
      </c>
      <c r="K12" s="62">
        <v>936</v>
      </c>
      <c r="L12" s="62">
        <v>930</v>
      </c>
      <c r="M12" s="62">
        <v>954</v>
      </c>
      <c r="N12" s="62">
        <v>942</v>
      </c>
      <c r="O12" s="62">
        <v>936</v>
      </c>
      <c r="P12" s="62">
        <v>948</v>
      </c>
      <c r="Q12" s="62">
        <v>942</v>
      </c>
      <c r="R12" s="62">
        <v>936</v>
      </c>
      <c r="S12" s="62">
        <v>942</v>
      </c>
      <c r="T12" s="62">
        <v>942</v>
      </c>
      <c r="U12" s="62">
        <v>930</v>
      </c>
      <c r="V12" s="62">
        <v>930</v>
      </c>
      <c r="W12" s="62">
        <v>942</v>
      </c>
      <c r="X12" s="62">
        <v>918</v>
      </c>
      <c r="Y12" s="62">
        <v>906</v>
      </c>
      <c r="Z12" s="62">
        <v>924</v>
      </c>
      <c r="AA12" s="62">
        <v>918</v>
      </c>
      <c r="AB12" s="62">
        <v>918</v>
      </c>
      <c r="AC12" s="62">
        <v>906</v>
      </c>
      <c r="AD12" s="62">
        <v>912</v>
      </c>
      <c r="AE12" s="62">
        <v>918</v>
      </c>
      <c r="AF12" s="30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20" t="s">
        <v>6</v>
      </c>
      <c r="B13" s="49">
        <v>960</v>
      </c>
      <c r="C13" s="62">
        <v>966</v>
      </c>
      <c r="D13" s="62">
        <v>966</v>
      </c>
      <c r="E13" s="62">
        <v>960</v>
      </c>
      <c r="F13" s="62">
        <v>960</v>
      </c>
      <c r="G13" s="62">
        <v>972</v>
      </c>
      <c r="H13" s="62">
        <v>972</v>
      </c>
      <c r="I13" s="62">
        <v>960</v>
      </c>
      <c r="J13" s="62">
        <v>960</v>
      </c>
      <c r="K13" s="62">
        <v>966</v>
      </c>
      <c r="L13" s="62">
        <v>972</v>
      </c>
      <c r="M13" s="62">
        <v>984</v>
      </c>
      <c r="N13" s="62">
        <v>990</v>
      </c>
      <c r="O13" s="62">
        <v>972</v>
      </c>
      <c r="P13" s="62">
        <v>942</v>
      </c>
      <c r="Q13" s="62">
        <v>954</v>
      </c>
      <c r="R13" s="62">
        <v>930</v>
      </c>
      <c r="S13" s="62">
        <v>936</v>
      </c>
      <c r="T13" s="62">
        <v>936</v>
      </c>
      <c r="U13" s="62">
        <v>936</v>
      </c>
      <c r="V13" s="62">
        <v>930</v>
      </c>
      <c r="W13" s="62">
        <v>960</v>
      </c>
      <c r="X13" s="62">
        <v>918</v>
      </c>
      <c r="Y13" s="62">
        <v>894</v>
      </c>
      <c r="Z13" s="62">
        <v>918</v>
      </c>
      <c r="AA13" s="62">
        <v>900</v>
      </c>
      <c r="AB13" s="62">
        <v>924</v>
      </c>
      <c r="AC13" s="62">
        <v>918</v>
      </c>
      <c r="AD13" s="62">
        <v>924</v>
      </c>
      <c r="AE13" s="62">
        <v>918</v>
      </c>
      <c r="AF13" s="30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8" t="s">
        <v>7</v>
      </c>
      <c r="B14" s="50">
        <v>960</v>
      </c>
      <c r="C14" s="63">
        <v>954</v>
      </c>
      <c r="D14" s="63">
        <v>966</v>
      </c>
      <c r="E14" s="63">
        <v>966</v>
      </c>
      <c r="F14" s="63">
        <v>966</v>
      </c>
      <c r="G14" s="63">
        <v>978</v>
      </c>
      <c r="H14" s="63">
        <v>978</v>
      </c>
      <c r="I14" s="63">
        <v>966</v>
      </c>
      <c r="J14" s="63">
        <v>960</v>
      </c>
      <c r="K14" s="63">
        <v>972</v>
      </c>
      <c r="L14" s="63">
        <v>978</v>
      </c>
      <c r="M14" s="63">
        <v>978</v>
      </c>
      <c r="N14" s="63">
        <v>978</v>
      </c>
      <c r="O14" s="63">
        <v>978</v>
      </c>
      <c r="P14" s="63">
        <v>948</v>
      </c>
      <c r="Q14" s="63">
        <v>954</v>
      </c>
      <c r="R14" s="63">
        <v>930</v>
      </c>
      <c r="S14" s="63">
        <v>942</v>
      </c>
      <c r="T14" s="63">
        <v>936</v>
      </c>
      <c r="U14" s="63">
        <v>936</v>
      </c>
      <c r="V14" s="63">
        <v>954</v>
      </c>
      <c r="W14" s="63">
        <v>948</v>
      </c>
      <c r="X14" s="63">
        <v>918</v>
      </c>
      <c r="Y14" s="63">
        <v>894</v>
      </c>
      <c r="Z14" s="63">
        <v>918</v>
      </c>
      <c r="AA14" s="63">
        <v>912</v>
      </c>
      <c r="AB14" s="63">
        <v>918</v>
      </c>
      <c r="AC14" s="63">
        <v>918</v>
      </c>
      <c r="AD14" s="63">
        <v>924</v>
      </c>
      <c r="AE14" s="63">
        <v>918</v>
      </c>
      <c r="AF14" s="30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9" t="s">
        <v>8</v>
      </c>
      <c r="B15" s="45">
        <v>966</v>
      </c>
      <c r="C15" s="55">
        <v>960</v>
      </c>
      <c r="D15" s="55">
        <v>966</v>
      </c>
      <c r="E15" s="55">
        <v>972</v>
      </c>
      <c r="F15" s="55">
        <v>972</v>
      </c>
      <c r="G15" s="53">
        <v>972</v>
      </c>
      <c r="H15" s="55">
        <v>978</v>
      </c>
      <c r="I15" s="55">
        <v>960</v>
      </c>
      <c r="J15" s="53">
        <v>954</v>
      </c>
      <c r="K15" s="55">
        <v>978</v>
      </c>
      <c r="L15" s="55">
        <v>984</v>
      </c>
      <c r="M15" s="55">
        <v>984</v>
      </c>
      <c r="N15" s="55">
        <v>990</v>
      </c>
      <c r="O15" s="55">
        <v>972</v>
      </c>
      <c r="P15" s="53">
        <v>942</v>
      </c>
      <c r="Q15" s="55">
        <v>948</v>
      </c>
      <c r="R15" s="55">
        <v>942</v>
      </c>
      <c r="S15" s="55">
        <v>942</v>
      </c>
      <c r="T15" s="55">
        <v>948</v>
      </c>
      <c r="U15" s="55">
        <v>942</v>
      </c>
      <c r="V15" s="53">
        <v>942</v>
      </c>
      <c r="W15" s="55">
        <v>942</v>
      </c>
      <c r="X15" s="53">
        <v>918</v>
      </c>
      <c r="Y15" s="55">
        <v>900</v>
      </c>
      <c r="Z15" s="53">
        <v>930</v>
      </c>
      <c r="AA15" s="53">
        <v>912</v>
      </c>
      <c r="AB15" s="55">
        <v>912</v>
      </c>
      <c r="AC15" s="55">
        <v>918</v>
      </c>
      <c r="AD15" s="53">
        <v>918</v>
      </c>
      <c r="AE15" s="53">
        <v>918</v>
      </c>
      <c r="AF15" s="30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20" t="s">
        <v>9</v>
      </c>
      <c r="B16" s="49">
        <v>972</v>
      </c>
      <c r="C16" s="62">
        <v>966</v>
      </c>
      <c r="D16" s="62">
        <v>966</v>
      </c>
      <c r="E16" s="62">
        <v>972</v>
      </c>
      <c r="F16" s="62">
        <v>972</v>
      </c>
      <c r="G16" s="62">
        <v>972</v>
      </c>
      <c r="H16" s="62">
        <v>978</v>
      </c>
      <c r="I16" s="62">
        <v>960</v>
      </c>
      <c r="J16" s="62">
        <v>972</v>
      </c>
      <c r="K16" s="62">
        <v>978</v>
      </c>
      <c r="L16" s="62">
        <v>966</v>
      </c>
      <c r="M16" s="62">
        <v>984</v>
      </c>
      <c r="N16" s="62">
        <v>984</v>
      </c>
      <c r="O16" s="62">
        <v>972</v>
      </c>
      <c r="P16" s="62">
        <v>948</v>
      </c>
      <c r="Q16" s="62">
        <v>954</v>
      </c>
      <c r="R16" s="62">
        <v>948</v>
      </c>
      <c r="S16" s="62">
        <v>948</v>
      </c>
      <c r="T16" s="62">
        <v>942</v>
      </c>
      <c r="U16" s="62">
        <v>948</v>
      </c>
      <c r="V16" s="62">
        <v>948</v>
      </c>
      <c r="W16" s="62">
        <v>954</v>
      </c>
      <c r="X16" s="62">
        <v>924</v>
      </c>
      <c r="Y16" s="62">
        <v>906</v>
      </c>
      <c r="Z16" s="62">
        <v>924</v>
      </c>
      <c r="AA16" s="62">
        <v>918</v>
      </c>
      <c r="AB16" s="62">
        <v>924</v>
      </c>
      <c r="AC16" s="62">
        <v>924</v>
      </c>
      <c r="AD16" s="62">
        <v>918</v>
      </c>
      <c r="AE16" s="62">
        <v>924</v>
      </c>
      <c r="AF16" s="30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20" t="s">
        <v>10</v>
      </c>
      <c r="B17" s="49">
        <v>960</v>
      </c>
      <c r="C17" s="62">
        <v>966</v>
      </c>
      <c r="D17" s="62">
        <v>966</v>
      </c>
      <c r="E17" s="62">
        <v>960</v>
      </c>
      <c r="F17" s="62">
        <v>978</v>
      </c>
      <c r="G17" s="62">
        <v>978</v>
      </c>
      <c r="H17" s="62">
        <v>978</v>
      </c>
      <c r="I17" s="62">
        <v>966</v>
      </c>
      <c r="J17" s="62">
        <v>954</v>
      </c>
      <c r="K17" s="62">
        <v>978</v>
      </c>
      <c r="L17" s="62">
        <v>972</v>
      </c>
      <c r="M17" s="62">
        <v>984</v>
      </c>
      <c r="N17" s="62">
        <v>984</v>
      </c>
      <c r="O17" s="62">
        <v>972</v>
      </c>
      <c r="P17" s="62">
        <v>942</v>
      </c>
      <c r="Q17" s="62">
        <v>948</v>
      </c>
      <c r="R17" s="62">
        <v>936</v>
      </c>
      <c r="S17" s="62">
        <v>942</v>
      </c>
      <c r="T17" s="62">
        <v>948</v>
      </c>
      <c r="U17" s="62">
        <v>942</v>
      </c>
      <c r="V17" s="62">
        <v>942</v>
      </c>
      <c r="W17" s="62">
        <v>954</v>
      </c>
      <c r="X17" s="62">
        <v>918</v>
      </c>
      <c r="Y17" s="62">
        <v>900</v>
      </c>
      <c r="Z17" s="62">
        <v>924</v>
      </c>
      <c r="AA17" s="62">
        <v>918</v>
      </c>
      <c r="AB17" s="62">
        <v>930</v>
      </c>
      <c r="AC17" s="62">
        <v>918</v>
      </c>
      <c r="AD17" s="62">
        <v>924</v>
      </c>
      <c r="AE17" s="62">
        <v>918</v>
      </c>
      <c r="AF17" s="30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20" t="s">
        <v>11</v>
      </c>
      <c r="B18" s="49">
        <v>972</v>
      </c>
      <c r="C18" s="62">
        <v>966</v>
      </c>
      <c r="D18" s="62">
        <v>972</v>
      </c>
      <c r="E18" s="62">
        <v>966</v>
      </c>
      <c r="F18" s="62">
        <v>972</v>
      </c>
      <c r="G18" s="62">
        <v>972</v>
      </c>
      <c r="H18" s="62">
        <v>972</v>
      </c>
      <c r="I18" s="62">
        <v>966</v>
      </c>
      <c r="J18" s="62">
        <v>972</v>
      </c>
      <c r="K18" s="62">
        <v>966</v>
      </c>
      <c r="L18" s="62">
        <v>978</v>
      </c>
      <c r="M18" s="62">
        <v>984</v>
      </c>
      <c r="N18" s="62">
        <v>984</v>
      </c>
      <c r="O18" s="62">
        <v>972</v>
      </c>
      <c r="P18" s="62">
        <v>936</v>
      </c>
      <c r="Q18" s="62">
        <v>948</v>
      </c>
      <c r="R18" s="62">
        <v>948</v>
      </c>
      <c r="S18" s="62">
        <v>942</v>
      </c>
      <c r="T18" s="62">
        <v>954</v>
      </c>
      <c r="U18" s="62">
        <v>942</v>
      </c>
      <c r="V18" s="62">
        <v>948</v>
      </c>
      <c r="W18" s="62">
        <v>948</v>
      </c>
      <c r="X18" s="62">
        <v>918</v>
      </c>
      <c r="Y18" s="62">
        <v>900</v>
      </c>
      <c r="Z18" s="62">
        <v>924</v>
      </c>
      <c r="AA18" s="62">
        <v>924</v>
      </c>
      <c r="AB18" s="62">
        <v>924</v>
      </c>
      <c r="AC18" s="62">
        <v>918</v>
      </c>
      <c r="AD18" s="62">
        <v>918</v>
      </c>
      <c r="AE18" s="62">
        <v>918</v>
      </c>
      <c r="AF18" s="30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20" t="s">
        <v>12</v>
      </c>
      <c r="B19" s="49">
        <v>966</v>
      </c>
      <c r="C19" s="62">
        <v>972</v>
      </c>
      <c r="D19" s="62">
        <v>972</v>
      </c>
      <c r="E19" s="62">
        <v>954</v>
      </c>
      <c r="F19" s="62">
        <v>972</v>
      </c>
      <c r="G19" s="62">
        <v>978</v>
      </c>
      <c r="H19" s="62">
        <v>978</v>
      </c>
      <c r="I19" s="62">
        <v>972</v>
      </c>
      <c r="J19" s="62">
        <v>960</v>
      </c>
      <c r="K19" s="62">
        <v>990</v>
      </c>
      <c r="L19" s="62">
        <v>978</v>
      </c>
      <c r="M19" s="62">
        <v>984</v>
      </c>
      <c r="N19" s="62">
        <v>984</v>
      </c>
      <c r="O19" s="62">
        <v>972</v>
      </c>
      <c r="P19" s="62">
        <v>948</v>
      </c>
      <c r="Q19" s="62">
        <v>948</v>
      </c>
      <c r="R19" s="62">
        <v>936</v>
      </c>
      <c r="S19" s="62">
        <v>948</v>
      </c>
      <c r="T19" s="62">
        <v>948</v>
      </c>
      <c r="U19" s="62">
        <v>936</v>
      </c>
      <c r="V19" s="62">
        <v>942</v>
      </c>
      <c r="W19" s="62">
        <v>954</v>
      </c>
      <c r="X19" s="62">
        <v>918</v>
      </c>
      <c r="Y19" s="62">
        <v>912</v>
      </c>
      <c r="Z19" s="62">
        <v>936</v>
      </c>
      <c r="AA19" s="62">
        <v>912</v>
      </c>
      <c r="AB19" s="62">
        <v>936</v>
      </c>
      <c r="AC19" s="62">
        <v>930</v>
      </c>
      <c r="AD19" s="62">
        <v>918</v>
      </c>
      <c r="AE19" s="62">
        <v>924</v>
      </c>
      <c r="AF19" s="30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20" t="s">
        <v>13</v>
      </c>
      <c r="B20" s="49">
        <v>954</v>
      </c>
      <c r="C20" s="62">
        <v>960</v>
      </c>
      <c r="D20" s="62">
        <v>972</v>
      </c>
      <c r="E20" s="62">
        <v>960</v>
      </c>
      <c r="F20" s="62">
        <v>972</v>
      </c>
      <c r="G20" s="62">
        <v>966</v>
      </c>
      <c r="H20" s="62">
        <v>972</v>
      </c>
      <c r="I20" s="62">
        <v>960</v>
      </c>
      <c r="J20" s="62">
        <v>960</v>
      </c>
      <c r="K20" s="62">
        <v>972</v>
      </c>
      <c r="L20" s="62">
        <v>978</v>
      </c>
      <c r="M20" s="62">
        <v>978</v>
      </c>
      <c r="N20" s="62">
        <v>984</v>
      </c>
      <c r="O20" s="62">
        <v>972</v>
      </c>
      <c r="P20" s="62">
        <v>948</v>
      </c>
      <c r="Q20" s="62">
        <v>954</v>
      </c>
      <c r="R20" s="62">
        <v>936</v>
      </c>
      <c r="S20" s="62">
        <v>936</v>
      </c>
      <c r="T20" s="62">
        <v>948</v>
      </c>
      <c r="U20" s="62">
        <v>942</v>
      </c>
      <c r="V20" s="62">
        <v>930</v>
      </c>
      <c r="W20" s="62">
        <v>948</v>
      </c>
      <c r="X20" s="62">
        <v>924</v>
      </c>
      <c r="Y20" s="62">
        <v>906</v>
      </c>
      <c r="Z20" s="62">
        <v>930</v>
      </c>
      <c r="AA20" s="62">
        <v>906</v>
      </c>
      <c r="AB20" s="62">
        <v>924</v>
      </c>
      <c r="AC20" s="62">
        <v>918</v>
      </c>
      <c r="AD20" s="62">
        <v>918</v>
      </c>
      <c r="AE20" s="62">
        <v>906</v>
      </c>
      <c r="AF20" s="30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20" t="s">
        <v>14</v>
      </c>
      <c r="B21" s="49">
        <v>966</v>
      </c>
      <c r="C21" s="62">
        <v>948</v>
      </c>
      <c r="D21" s="62">
        <v>966</v>
      </c>
      <c r="E21" s="62">
        <v>960</v>
      </c>
      <c r="F21" s="62">
        <v>960</v>
      </c>
      <c r="G21" s="62">
        <v>954</v>
      </c>
      <c r="H21" s="62">
        <v>966</v>
      </c>
      <c r="I21" s="62">
        <v>960</v>
      </c>
      <c r="J21" s="62">
        <v>954</v>
      </c>
      <c r="K21" s="62">
        <v>972</v>
      </c>
      <c r="L21" s="62">
        <v>966</v>
      </c>
      <c r="M21" s="62">
        <v>984</v>
      </c>
      <c r="N21" s="62">
        <v>972</v>
      </c>
      <c r="O21" s="62">
        <v>966</v>
      </c>
      <c r="P21" s="62">
        <v>954</v>
      </c>
      <c r="Q21" s="62">
        <v>948</v>
      </c>
      <c r="R21" s="62">
        <v>936</v>
      </c>
      <c r="S21" s="62">
        <v>948</v>
      </c>
      <c r="T21" s="62">
        <v>936</v>
      </c>
      <c r="U21" s="62">
        <v>942</v>
      </c>
      <c r="V21" s="62">
        <v>942</v>
      </c>
      <c r="W21" s="62">
        <v>954</v>
      </c>
      <c r="X21" s="62">
        <v>924</v>
      </c>
      <c r="Y21" s="62">
        <v>912</v>
      </c>
      <c r="Z21" s="62">
        <v>924</v>
      </c>
      <c r="AA21" s="62">
        <v>912</v>
      </c>
      <c r="AB21" s="62">
        <v>918</v>
      </c>
      <c r="AC21" s="62">
        <v>924</v>
      </c>
      <c r="AD21" s="62">
        <v>924</v>
      </c>
      <c r="AE21" s="62">
        <v>930</v>
      </c>
      <c r="AF21" s="30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8" t="s">
        <v>15</v>
      </c>
      <c r="B22" s="50">
        <v>984</v>
      </c>
      <c r="C22" s="63">
        <v>972</v>
      </c>
      <c r="D22" s="63">
        <v>972</v>
      </c>
      <c r="E22" s="63">
        <v>972</v>
      </c>
      <c r="F22" s="63">
        <v>972</v>
      </c>
      <c r="G22" s="63">
        <v>978</v>
      </c>
      <c r="H22" s="63">
        <v>978</v>
      </c>
      <c r="I22" s="63">
        <v>978</v>
      </c>
      <c r="J22" s="63">
        <v>954</v>
      </c>
      <c r="K22" s="63">
        <v>972</v>
      </c>
      <c r="L22" s="63">
        <v>984</v>
      </c>
      <c r="M22" s="63">
        <v>990</v>
      </c>
      <c r="N22" s="63">
        <v>984</v>
      </c>
      <c r="O22" s="63">
        <v>942</v>
      </c>
      <c r="P22" s="63">
        <v>948</v>
      </c>
      <c r="Q22" s="63">
        <v>948</v>
      </c>
      <c r="R22" s="63">
        <v>930</v>
      </c>
      <c r="S22" s="63">
        <v>948</v>
      </c>
      <c r="T22" s="63">
        <v>936</v>
      </c>
      <c r="U22" s="63">
        <v>948</v>
      </c>
      <c r="V22" s="63">
        <v>966</v>
      </c>
      <c r="W22" s="63">
        <v>948</v>
      </c>
      <c r="X22" s="63">
        <v>948</v>
      </c>
      <c r="Y22" s="63">
        <v>900</v>
      </c>
      <c r="Z22" s="63">
        <v>912</v>
      </c>
      <c r="AA22" s="63">
        <v>900</v>
      </c>
      <c r="AB22" s="63">
        <v>912</v>
      </c>
      <c r="AC22" s="63">
        <v>942</v>
      </c>
      <c r="AD22" s="63">
        <v>942</v>
      </c>
      <c r="AE22" s="63">
        <v>954</v>
      </c>
      <c r="AF22" s="30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9" t="s">
        <v>16</v>
      </c>
      <c r="B23" s="45">
        <v>972</v>
      </c>
      <c r="C23" s="55">
        <v>966</v>
      </c>
      <c r="D23" s="55">
        <v>972</v>
      </c>
      <c r="E23" s="55">
        <v>984</v>
      </c>
      <c r="F23" s="55">
        <v>966</v>
      </c>
      <c r="G23" s="55">
        <v>972</v>
      </c>
      <c r="H23" s="55">
        <v>984</v>
      </c>
      <c r="I23" s="55">
        <v>978</v>
      </c>
      <c r="J23" s="55">
        <v>948</v>
      </c>
      <c r="K23" s="55">
        <v>972</v>
      </c>
      <c r="L23" s="55">
        <v>966</v>
      </c>
      <c r="M23" s="55">
        <v>984</v>
      </c>
      <c r="N23" s="55">
        <v>984</v>
      </c>
      <c r="O23" s="55">
        <v>954</v>
      </c>
      <c r="P23" s="55">
        <v>936</v>
      </c>
      <c r="Q23" s="55">
        <v>942</v>
      </c>
      <c r="R23" s="55">
        <v>924</v>
      </c>
      <c r="S23" s="53">
        <v>936</v>
      </c>
      <c r="T23" s="55">
        <v>942</v>
      </c>
      <c r="U23" s="55">
        <v>960</v>
      </c>
      <c r="V23" s="55">
        <v>966</v>
      </c>
      <c r="W23" s="55">
        <v>936</v>
      </c>
      <c r="X23" s="55">
        <v>936</v>
      </c>
      <c r="Y23" s="55">
        <v>900</v>
      </c>
      <c r="Z23" s="55">
        <v>912</v>
      </c>
      <c r="AA23" s="55">
        <v>906</v>
      </c>
      <c r="AB23" s="55">
        <v>912</v>
      </c>
      <c r="AC23" s="55">
        <v>942</v>
      </c>
      <c r="AD23" s="55">
        <v>954</v>
      </c>
      <c r="AE23" s="55">
        <v>954</v>
      </c>
      <c r="AF23" s="30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20" t="s">
        <v>17</v>
      </c>
      <c r="B24" s="49">
        <v>966</v>
      </c>
      <c r="C24" s="62">
        <v>942</v>
      </c>
      <c r="D24" s="62">
        <v>960</v>
      </c>
      <c r="E24" s="62">
        <v>966</v>
      </c>
      <c r="F24" s="62">
        <v>966</v>
      </c>
      <c r="G24" s="62">
        <v>972</v>
      </c>
      <c r="H24" s="62">
        <v>966</v>
      </c>
      <c r="I24" s="62">
        <v>966</v>
      </c>
      <c r="J24" s="62">
        <v>942</v>
      </c>
      <c r="K24" s="62">
        <v>960</v>
      </c>
      <c r="L24" s="62">
        <v>948</v>
      </c>
      <c r="M24" s="62">
        <v>978</v>
      </c>
      <c r="N24" s="62">
        <v>984</v>
      </c>
      <c r="O24" s="62">
        <v>948</v>
      </c>
      <c r="P24" s="62">
        <v>930</v>
      </c>
      <c r="Q24" s="62">
        <v>936</v>
      </c>
      <c r="R24" s="62">
        <v>918</v>
      </c>
      <c r="S24" s="62">
        <v>912</v>
      </c>
      <c r="T24" s="62">
        <v>918</v>
      </c>
      <c r="U24" s="62">
        <v>948</v>
      </c>
      <c r="V24" s="62">
        <v>936</v>
      </c>
      <c r="W24" s="62">
        <v>924</v>
      </c>
      <c r="X24" s="62">
        <v>930</v>
      </c>
      <c r="Y24" s="62">
        <v>888</v>
      </c>
      <c r="Z24" s="62">
        <v>906</v>
      </c>
      <c r="AA24" s="62">
        <v>894</v>
      </c>
      <c r="AB24" s="62">
        <v>918</v>
      </c>
      <c r="AC24" s="62">
        <v>924</v>
      </c>
      <c r="AD24" s="62">
        <v>930</v>
      </c>
      <c r="AE24" s="62">
        <v>912</v>
      </c>
      <c r="AF24" s="30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20" t="s">
        <v>18</v>
      </c>
      <c r="B25" s="49">
        <v>954</v>
      </c>
      <c r="C25" s="62">
        <v>948</v>
      </c>
      <c r="D25" s="62">
        <v>954</v>
      </c>
      <c r="E25" s="62">
        <v>948</v>
      </c>
      <c r="F25" s="62">
        <v>954</v>
      </c>
      <c r="G25" s="62">
        <v>960</v>
      </c>
      <c r="H25" s="62">
        <v>948</v>
      </c>
      <c r="I25" s="62">
        <v>954</v>
      </c>
      <c r="J25" s="62">
        <v>924</v>
      </c>
      <c r="K25" s="62">
        <v>948</v>
      </c>
      <c r="L25" s="62">
        <v>936</v>
      </c>
      <c r="M25" s="62">
        <v>978</v>
      </c>
      <c r="N25" s="62">
        <v>984</v>
      </c>
      <c r="O25" s="62">
        <v>936</v>
      </c>
      <c r="P25" s="62">
        <v>906</v>
      </c>
      <c r="Q25" s="62">
        <v>924</v>
      </c>
      <c r="R25" s="62">
        <v>912</v>
      </c>
      <c r="S25" s="62">
        <v>912</v>
      </c>
      <c r="T25" s="62">
        <v>918</v>
      </c>
      <c r="U25" s="62">
        <v>948</v>
      </c>
      <c r="V25" s="62">
        <v>936</v>
      </c>
      <c r="W25" s="62">
        <v>918</v>
      </c>
      <c r="X25" s="62">
        <v>906</v>
      </c>
      <c r="Y25" s="62">
        <v>876</v>
      </c>
      <c r="Z25" s="62">
        <v>888</v>
      </c>
      <c r="AA25" s="62">
        <v>906</v>
      </c>
      <c r="AB25" s="62">
        <v>924</v>
      </c>
      <c r="AC25" s="62">
        <v>906</v>
      </c>
      <c r="AD25" s="62">
        <v>930</v>
      </c>
      <c r="AE25" s="62">
        <v>894</v>
      </c>
      <c r="AF25" s="30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20" t="s">
        <v>19</v>
      </c>
      <c r="B26" s="49">
        <v>954</v>
      </c>
      <c r="C26" s="62">
        <v>942</v>
      </c>
      <c r="D26" s="62">
        <v>960</v>
      </c>
      <c r="E26" s="62">
        <v>936</v>
      </c>
      <c r="F26" s="62">
        <v>966</v>
      </c>
      <c r="G26" s="62">
        <v>966</v>
      </c>
      <c r="H26" s="62">
        <v>942</v>
      </c>
      <c r="I26" s="62">
        <v>954</v>
      </c>
      <c r="J26" s="62">
        <v>930</v>
      </c>
      <c r="K26" s="62">
        <v>942</v>
      </c>
      <c r="L26" s="62">
        <v>936</v>
      </c>
      <c r="M26" s="62">
        <v>972</v>
      </c>
      <c r="N26" s="62">
        <v>984</v>
      </c>
      <c r="O26" s="62">
        <v>930</v>
      </c>
      <c r="P26" s="62">
        <v>912</v>
      </c>
      <c r="Q26" s="62">
        <v>918</v>
      </c>
      <c r="R26" s="62">
        <v>912</v>
      </c>
      <c r="S26" s="62">
        <v>906</v>
      </c>
      <c r="T26" s="62">
        <v>930</v>
      </c>
      <c r="U26" s="62">
        <v>930</v>
      </c>
      <c r="V26" s="62">
        <v>930</v>
      </c>
      <c r="W26" s="62">
        <v>918</v>
      </c>
      <c r="X26" s="62">
        <v>894</v>
      </c>
      <c r="Y26" s="62">
        <v>876</v>
      </c>
      <c r="Z26" s="62">
        <v>870</v>
      </c>
      <c r="AA26" s="62">
        <v>894</v>
      </c>
      <c r="AB26" s="62">
        <v>918</v>
      </c>
      <c r="AC26" s="62">
        <v>912</v>
      </c>
      <c r="AD26" s="62">
        <v>942</v>
      </c>
      <c r="AE26" s="62">
        <v>894</v>
      </c>
      <c r="AF26" s="30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20" t="s">
        <v>20</v>
      </c>
      <c r="B27" s="49">
        <v>936</v>
      </c>
      <c r="C27" s="62">
        <v>942</v>
      </c>
      <c r="D27" s="62">
        <v>936</v>
      </c>
      <c r="E27" s="62">
        <v>930</v>
      </c>
      <c r="F27" s="62">
        <v>954</v>
      </c>
      <c r="G27" s="62">
        <v>954</v>
      </c>
      <c r="H27" s="62">
        <v>942</v>
      </c>
      <c r="I27" s="62">
        <v>918</v>
      </c>
      <c r="J27" s="62">
        <v>912</v>
      </c>
      <c r="K27" s="62">
        <v>900</v>
      </c>
      <c r="L27" s="62">
        <v>882</v>
      </c>
      <c r="M27" s="62">
        <v>930</v>
      </c>
      <c r="N27" s="62">
        <v>930</v>
      </c>
      <c r="O27" s="62">
        <v>924</v>
      </c>
      <c r="P27" s="62">
        <v>906</v>
      </c>
      <c r="Q27" s="62">
        <v>912</v>
      </c>
      <c r="R27" s="62">
        <v>900</v>
      </c>
      <c r="S27" s="62">
        <v>888</v>
      </c>
      <c r="T27" s="62">
        <v>924</v>
      </c>
      <c r="U27" s="62">
        <v>930</v>
      </c>
      <c r="V27" s="62">
        <v>912</v>
      </c>
      <c r="W27" s="62">
        <v>906</v>
      </c>
      <c r="X27" s="62">
        <v>894</v>
      </c>
      <c r="Y27" s="62">
        <v>864</v>
      </c>
      <c r="Z27" s="62">
        <v>876</v>
      </c>
      <c r="AA27" s="62">
        <v>900</v>
      </c>
      <c r="AB27" s="62">
        <v>918</v>
      </c>
      <c r="AC27" s="62">
        <v>894</v>
      </c>
      <c r="AD27" s="62">
        <v>936</v>
      </c>
      <c r="AE27" s="62">
        <v>900</v>
      </c>
      <c r="AF27" s="30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20" t="s">
        <v>21</v>
      </c>
      <c r="B28" s="49">
        <v>936</v>
      </c>
      <c r="C28" s="62">
        <v>918</v>
      </c>
      <c r="D28" s="62">
        <v>942</v>
      </c>
      <c r="E28" s="62">
        <v>930</v>
      </c>
      <c r="F28" s="62">
        <v>942</v>
      </c>
      <c r="G28" s="62">
        <v>936</v>
      </c>
      <c r="H28" s="62">
        <v>936</v>
      </c>
      <c r="I28" s="62">
        <v>924</v>
      </c>
      <c r="J28" s="62">
        <v>912</v>
      </c>
      <c r="K28" s="62">
        <v>906</v>
      </c>
      <c r="L28" s="62">
        <v>888</v>
      </c>
      <c r="M28" s="62">
        <v>942</v>
      </c>
      <c r="N28" s="62">
        <v>942</v>
      </c>
      <c r="O28" s="62">
        <v>918</v>
      </c>
      <c r="P28" s="62">
        <v>894</v>
      </c>
      <c r="Q28" s="62">
        <v>900</v>
      </c>
      <c r="R28" s="62">
        <v>882</v>
      </c>
      <c r="S28" s="62">
        <v>876</v>
      </c>
      <c r="T28" s="62">
        <v>918</v>
      </c>
      <c r="U28" s="62">
        <v>918</v>
      </c>
      <c r="V28" s="62">
        <v>900</v>
      </c>
      <c r="W28" s="62">
        <v>894</v>
      </c>
      <c r="X28" s="62">
        <v>894</v>
      </c>
      <c r="Y28" s="62">
        <v>876</v>
      </c>
      <c r="Z28" s="62">
        <v>876</v>
      </c>
      <c r="AA28" s="62">
        <v>894</v>
      </c>
      <c r="AB28" s="62">
        <v>912</v>
      </c>
      <c r="AC28" s="62">
        <v>882</v>
      </c>
      <c r="AD28" s="62">
        <v>918</v>
      </c>
      <c r="AE28" s="62">
        <v>888</v>
      </c>
      <c r="AF28" s="30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20" t="s">
        <v>22</v>
      </c>
      <c r="B29" s="49">
        <v>936</v>
      </c>
      <c r="C29" s="62">
        <v>936</v>
      </c>
      <c r="D29" s="62">
        <v>942</v>
      </c>
      <c r="E29" s="62">
        <v>936</v>
      </c>
      <c r="F29" s="62">
        <v>936</v>
      </c>
      <c r="G29" s="62">
        <v>960</v>
      </c>
      <c r="H29" s="62">
        <v>936</v>
      </c>
      <c r="I29" s="62">
        <v>942</v>
      </c>
      <c r="J29" s="62">
        <v>930</v>
      </c>
      <c r="K29" s="62">
        <v>942</v>
      </c>
      <c r="L29" s="62">
        <v>924</v>
      </c>
      <c r="M29" s="62">
        <v>960</v>
      </c>
      <c r="N29" s="62">
        <v>978</v>
      </c>
      <c r="O29" s="62">
        <v>912</v>
      </c>
      <c r="P29" s="62">
        <v>900</v>
      </c>
      <c r="Q29" s="62">
        <v>918</v>
      </c>
      <c r="R29" s="62">
        <v>888</v>
      </c>
      <c r="S29" s="62">
        <v>906</v>
      </c>
      <c r="T29" s="62">
        <v>894</v>
      </c>
      <c r="U29" s="62">
        <v>930</v>
      </c>
      <c r="V29" s="62">
        <v>918</v>
      </c>
      <c r="W29" s="62">
        <v>900</v>
      </c>
      <c r="X29" s="62">
        <v>900</v>
      </c>
      <c r="Y29" s="62">
        <v>870</v>
      </c>
      <c r="Z29" s="62">
        <v>882</v>
      </c>
      <c r="AA29" s="62">
        <v>894</v>
      </c>
      <c r="AB29" s="62">
        <v>906</v>
      </c>
      <c r="AC29" s="62">
        <v>876</v>
      </c>
      <c r="AD29" s="62">
        <v>924</v>
      </c>
      <c r="AE29" s="62">
        <v>882</v>
      </c>
      <c r="AF29" s="30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8" t="s">
        <v>23</v>
      </c>
      <c r="B30" s="50">
        <v>936</v>
      </c>
      <c r="C30" s="63">
        <v>942</v>
      </c>
      <c r="D30" s="63">
        <v>948</v>
      </c>
      <c r="E30" s="63">
        <v>948</v>
      </c>
      <c r="F30" s="63">
        <v>954</v>
      </c>
      <c r="G30" s="63">
        <v>966</v>
      </c>
      <c r="H30" s="63">
        <v>942</v>
      </c>
      <c r="I30" s="63">
        <v>954</v>
      </c>
      <c r="J30" s="63">
        <v>942</v>
      </c>
      <c r="K30" s="63">
        <v>936</v>
      </c>
      <c r="L30" s="63">
        <v>942</v>
      </c>
      <c r="M30" s="63">
        <v>966</v>
      </c>
      <c r="N30" s="63">
        <v>978</v>
      </c>
      <c r="O30" s="63">
        <v>918</v>
      </c>
      <c r="P30" s="63">
        <v>906</v>
      </c>
      <c r="Q30" s="63">
        <v>912</v>
      </c>
      <c r="R30" s="63">
        <v>900</v>
      </c>
      <c r="S30" s="63">
        <v>906</v>
      </c>
      <c r="T30" s="63">
        <v>894</v>
      </c>
      <c r="U30" s="63">
        <v>936</v>
      </c>
      <c r="V30" s="63">
        <v>924</v>
      </c>
      <c r="W30" s="63">
        <v>918</v>
      </c>
      <c r="X30" s="63">
        <v>912</v>
      </c>
      <c r="Y30" s="63">
        <v>870</v>
      </c>
      <c r="Z30" s="63">
        <v>876</v>
      </c>
      <c r="AA30" s="63">
        <v>894</v>
      </c>
      <c r="AB30" s="63">
        <v>906</v>
      </c>
      <c r="AC30" s="63">
        <v>888</v>
      </c>
      <c r="AD30" s="63">
        <v>930</v>
      </c>
      <c r="AE30" s="63">
        <v>882</v>
      </c>
      <c r="AF30" s="30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9" t="s">
        <v>24</v>
      </c>
      <c r="B31" s="45">
        <v>942</v>
      </c>
      <c r="C31" s="55">
        <v>942</v>
      </c>
      <c r="D31" s="55">
        <v>948</v>
      </c>
      <c r="E31" s="53">
        <v>954</v>
      </c>
      <c r="F31" s="55">
        <v>954</v>
      </c>
      <c r="G31" s="55">
        <v>966</v>
      </c>
      <c r="H31" s="55">
        <v>948</v>
      </c>
      <c r="I31" s="55">
        <v>954</v>
      </c>
      <c r="J31" s="55">
        <v>954</v>
      </c>
      <c r="K31" s="55">
        <v>930</v>
      </c>
      <c r="L31" s="53">
        <v>930</v>
      </c>
      <c r="M31" s="55">
        <v>966</v>
      </c>
      <c r="N31" s="55">
        <v>978</v>
      </c>
      <c r="O31" s="55">
        <v>924</v>
      </c>
      <c r="P31" s="55">
        <v>906</v>
      </c>
      <c r="Q31" s="55">
        <v>912</v>
      </c>
      <c r="R31" s="55">
        <v>888</v>
      </c>
      <c r="S31" s="55">
        <v>900</v>
      </c>
      <c r="T31" s="55">
        <v>888</v>
      </c>
      <c r="U31" s="55">
        <v>924</v>
      </c>
      <c r="V31" s="55">
        <v>930</v>
      </c>
      <c r="W31" s="55">
        <v>912</v>
      </c>
      <c r="X31" s="55">
        <v>906</v>
      </c>
      <c r="Y31" s="55">
        <v>864</v>
      </c>
      <c r="Z31" s="55">
        <v>882</v>
      </c>
      <c r="AA31" s="55">
        <v>900</v>
      </c>
      <c r="AB31" s="55">
        <v>912</v>
      </c>
      <c r="AC31" s="55">
        <v>888</v>
      </c>
      <c r="AD31" s="55">
        <v>930</v>
      </c>
      <c r="AE31" s="53">
        <v>906</v>
      </c>
      <c r="AF31" s="30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20" t="s">
        <v>25</v>
      </c>
      <c r="B32" s="49">
        <v>954</v>
      </c>
      <c r="C32" s="62">
        <v>948</v>
      </c>
      <c r="D32" s="62">
        <v>948</v>
      </c>
      <c r="E32" s="62">
        <v>954</v>
      </c>
      <c r="F32" s="62">
        <v>948</v>
      </c>
      <c r="G32" s="62">
        <v>972</v>
      </c>
      <c r="H32" s="62">
        <v>954</v>
      </c>
      <c r="I32" s="62">
        <v>942</v>
      </c>
      <c r="J32" s="62">
        <v>942</v>
      </c>
      <c r="K32" s="62">
        <v>942</v>
      </c>
      <c r="L32" s="62">
        <v>936</v>
      </c>
      <c r="M32" s="62">
        <v>966</v>
      </c>
      <c r="N32" s="62">
        <v>984</v>
      </c>
      <c r="O32" s="62">
        <v>930</v>
      </c>
      <c r="P32" s="62">
        <v>918</v>
      </c>
      <c r="Q32" s="62">
        <v>918</v>
      </c>
      <c r="R32" s="62">
        <v>888</v>
      </c>
      <c r="S32" s="62">
        <v>906</v>
      </c>
      <c r="T32" s="62">
        <v>894</v>
      </c>
      <c r="U32" s="62">
        <v>930</v>
      </c>
      <c r="V32" s="62">
        <v>936</v>
      </c>
      <c r="W32" s="62">
        <v>894</v>
      </c>
      <c r="X32" s="62">
        <v>912</v>
      </c>
      <c r="Y32" s="62">
        <v>876</v>
      </c>
      <c r="Z32" s="62">
        <v>894</v>
      </c>
      <c r="AA32" s="62">
        <v>894</v>
      </c>
      <c r="AB32" s="62">
        <v>912</v>
      </c>
      <c r="AC32" s="62">
        <v>900</v>
      </c>
      <c r="AD32" s="62">
        <v>924</v>
      </c>
      <c r="AE32" s="62">
        <v>906</v>
      </c>
      <c r="AF32" s="30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20" t="s">
        <v>26</v>
      </c>
      <c r="B33" s="49">
        <v>942</v>
      </c>
      <c r="C33" s="62">
        <v>948</v>
      </c>
      <c r="D33" s="62">
        <v>942</v>
      </c>
      <c r="E33" s="62">
        <v>948</v>
      </c>
      <c r="F33" s="62">
        <v>948</v>
      </c>
      <c r="G33" s="62">
        <v>966</v>
      </c>
      <c r="H33" s="62">
        <v>936</v>
      </c>
      <c r="I33" s="62">
        <v>942</v>
      </c>
      <c r="J33" s="62">
        <v>936</v>
      </c>
      <c r="K33" s="62">
        <v>936</v>
      </c>
      <c r="L33" s="62">
        <v>936</v>
      </c>
      <c r="M33" s="62">
        <v>966</v>
      </c>
      <c r="N33" s="62">
        <v>978</v>
      </c>
      <c r="O33" s="62">
        <v>930</v>
      </c>
      <c r="P33" s="62">
        <v>906</v>
      </c>
      <c r="Q33" s="62">
        <v>912</v>
      </c>
      <c r="R33" s="62">
        <v>882</v>
      </c>
      <c r="S33" s="62">
        <v>894</v>
      </c>
      <c r="T33" s="62">
        <v>912</v>
      </c>
      <c r="U33" s="62">
        <v>924</v>
      </c>
      <c r="V33" s="62">
        <v>912</v>
      </c>
      <c r="W33" s="62">
        <v>894</v>
      </c>
      <c r="X33" s="62">
        <v>918</v>
      </c>
      <c r="Y33" s="62">
        <v>864</v>
      </c>
      <c r="Z33" s="62">
        <v>888</v>
      </c>
      <c r="AA33" s="62">
        <v>900</v>
      </c>
      <c r="AB33" s="62">
        <v>912</v>
      </c>
      <c r="AC33" s="62">
        <v>882</v>
      </c>
      <c r="AD33" s="62">
        <v>948</v>
      </c>
      <c r="AE33" s="62">
        <v>906</v>
      </c>
      <c r="AF33" s="30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20" t="s">
        <v>27</v>
      </c>
      <c r="B34" s="49">
        <v>948</v>
      </c>
      <c r="C34" s="62">
        <v>942</v>
      </c>
      <c r="D34" s="62">
        <v>948</v>
      </c>
      <c r="E34" s="62">
        <v>960</v>
      </c>
      <c r="F34" s="62">
        <v>960</v>
      </c>
      <c r="G34" s="62">
        <v>978</v>
      </c>
      <c r="H34" s="62">
        <v>948</v>
      </c>
      <c r="I34" s="62">
        <v>948</v>
      </c>
      <c r="J34" s="62">
        <v>942</v>
      </c>
      <c r="K34" s="62">
        <v>930</v>
      </c>
      <c r="L34" s="62">
        <v>936</v>
      </c>
      <c r="M34" s="62">
        <v>972</v>
      </c>
      <c r="N34" s="62">
        <v>978</v>
      </c>
      <c r="O34" s="62">
        <v>918</v>
      </c>
      <c r="P34" s="62">
        <v>918</v>
      </c>
      <c r="Q34" s="62">
        <v>912</v>
      </c>
      <c r="R34" s="62">
        <v>900</v>
      </c>
      <c r="S34" s="62">
        <v>894</v>
      </c>
      <c r="T34" s="62">
        <v>900</v>
      </c>
      <c r="U34" s="62">
        <v>918</v>
      </c>
      <c r="V34" s="62">
        <v>906</v>
      </c>
      <c r="W34" s="62">
        <v>906</v>
      </c>
      <c r="X34" s="62">
        <v>906</v>
      </c>
      <c r="Y34" s="62">
        <v>858</v>
      </c>
      <c r="Z34" s="62">
        <v>882</v>
      </c>
      <c r="AA34" s="62">
        <v>906</v>
      </c>
      <c r="AB34" s="62">
        <v>912</v>
      </c>
      <c r="AC34" s="62">
        <v>870</v>
      </c>
      <c r="AD34" s="62">
        <v>924</v>
      </c>
      <c r="AE34" s="62">
        <v>894</v>
      </c>
      <c r="AF34" s="30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20" t="s">
        <v>28</v>
      </c>
      <c r="B35" s="49">
        <v>942</v>
      </c>
      <c r="C35" s="62">
        <v>948</v>
      </c>
      <c r="D35" s="62">
        <v>948</v>
      </c>
      <c r="E35" s="62">
        <v>954</v>
      </c>
      <c r="F35" s="62">
        <v>954</v>
      </c>
      <c r="G35" s="62">
        <v>966</v>
      </c>
      <c r="H35" s="62">
        <v>942</v>
      </c>
      <c r="I35" s="62">
        <v>948</v>
      </c>
      <c r="J35" s="62">
        <v>954</v>
      </c>
      <c r="K35" s="62">
        <v>936</v>
      </c>
      <c r="L35" s="62">
        <v>942</v>
      </c>
      <c r="M35" s="62">
        <v>972</v>
      </c>
      <c r="N35" s="62">
        <v>978</v>
      </c>
      <c r="O35" s="62">
        <v>918</v>
      </c>
      <c r="P35" s="62">
        <v>906</v>
      </c>
      <c r="Q35" s="62">
        <v>900</v>
      </c>
      <c r="R35" s="62">
        <v>888</v>
      </c>
      <c r="S35" s="62">
        <v>894</v>
      </c>
      <c r="T35" s="62">
        <v>900</v>
      </c>
      <c r="U35" s="62">
        <v>930</v>
      </c>
      <c r="V35" s="62">
        <v>894</v>
      </c>
      <c r="W35" s="62">
        <v>918</v>
      </c>
      <c r="X35" s="62">
        <v>912</v>
      </c>
      <c r="Y35" s="62">
        <v>864</v>
      </c>
      <c r="Z35" s="62">
        <v>888</v>
      </c>
      <c r="AA35" s="62">
        <v>906</v>
      </c>
      <c r="AB35" s="62">
        <v>906</v>
      </c>
      <c r="AC35" s="62">
        <v>870</v>
      </c>
      <c r="AD35" s="62">
        <v>930</v>
      </c>
      <c r="AE35" s="62">
        <v>888</v>
      </c>
      <c r="AF35" s="30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20" t="s">
        <v>29</v>
      </c>
      <c r="B36" s="49">
        <v>942</v>
      </c>
      <c r="C36" s="62">
        <v>948</v>
      </c>
      <c r="D36" s="62">
        <v>948</v>
      </c>
      <c r="E36" s="62">
        <v>960</v>
      </c>
      <c r="F36" s="62">
        <v>954</v>
      </c>
      <c r="G36" s="62">
        <v>966</v>
      </c>
      <c r="H36" s="62">
        <v>954</v>
      </c>
      <c r="I36" s="62">
        <v>960</v>
      </c>
      <c r="J36" s="62">
        <v>948</v>
      </c>
      <c r="K36" s="62">
        <v>936</v>
      </c>
      <c r="L36" s="62">
        <v>942</v>
      </c>
      <c r="M36" s="62">
        <v>960</v>
      </c>
      <c r="N36" s="62">
        <v>978</v>
      </c>
      <c r="O36" s="62">
        <v>930</v>
      </c>
      <c r="P36" s="62">
        <v>900</v>
      </c>
      <c r="Q36" s="62">
        <v>906</v>
      </c>
      <c r="R36" s="62">
        <v>894</v>
      </c>
      <c r="S36" s="62">
        <v>888</v>
      </c>
      <c r="T36" s="62">
        <v>900</v>
      </c>
      <c r="U36" s="62">
        <v>912</v>
      </c>
      <c r="V36" s="62">
        <v>912</v>
      </c>
      <c r="W36" s="62">
        <v>900</v>
      </c>
      <c r="X36" s="62">
        <v>906</v>
      </c>
      <c r="Y36" s="62">
        <v>858</v>
      </c>
      <c r="Z36" s="62">
        <v>888</v>
      </c>
      <c r="AA36" s="62">
        <v>906</v>
      </c>
      <c r="AB36" s="62">
        <v>906</v>
      </c>
      <c r="AC36" s="62">
        <v>882</v>
      </c>
      <c r="AD36" s="62">
        <v>918</v>
      </c>
      <c r="AE36" s="62">
        <v>894</v>
      </c>
      <c r="AF36" s="30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20" t="s">
        <v>30</v>
      </c>
      <c r="B37" s="49">
        <v>948</v>
      </c>
      <c r="C37" s="62">
        <v>942</v>
      </c>
      <c r="D37" s="62">
        <v>954</v>
      </c>
      <c r="E37" s="62">
        <v>954</v>
      </c>
      <c r="F37" s="62">
        <v>948</v>
      </c>
      <c r="G37" s="62">
        <v>954</v>
      </c>
      <c r="H37" s="62">
        <v>954</v>
      </c>
      <c r="I37" s="62">
        <v>954</v>
      </c>
      <c r="J37" s="62">
        <v>936</v>
      </c>
      <c r="K37" s="62">
        <v>930</v>
      </c>
      <c r="L37" s="62">
        <v>930</v>
      </c>
      <c r="M37" s="62">
        <v>966</v>
      </c>
      <c r="N37" s="62">
        <v>978</v>
      </c>
      <c r="O37" s="62">
        <v>924</v>
      </c>
      <c r="P37" s="62">
        <v>900</v>
      </c>
      <c r="Q37" s="62">
        <v>900</v>
      </c>
      <c r="R37" s="62">
        <v>888</v>
      </c>
      <c r="S37" s="62">
        <v>900</v>
      </c>
      <c r="T37" s="62">
        <v>888</v>
      </c>
      <c r="U37" s="62">
        <v>918</v>
      </c>
      <c r="V37" s="62">
        <v>900</v>
      </c>
      <c r="W37" s="62">
        <v>906</v>
      </c>
      <c r="X37" s="62">
        <v>906</v>
      </c>
      <c r="Y37" s="62">
        <v>870</v>
      </c>
      <c r="Z37" s="62">
        <v>894</v>
      </c>
      <c r="AA37" s="62">
        <v>900</v>
      </c>
      <c r="AB37" s="62">
        <v>912</v>
      </c>
      <c r="AC37" s="62">
        <v>882</v>
      </c>
      <c r="AD37" s="62">
        <v>918</v>
      </c>
      <c r="AE37" s="62">
        <v>894</v>
      </c>
      <c r="AF37" s="30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8" t="s">
        <v>31</v>
      </c>
      <c r="B38" s="50">
        <v>954</v>
      </c>
      <c r="C38" s="63">
        <v>942</v>
      </c>
      <c r="D38" s="63">
        <v>966</v>
      </c>
      <c r="E38" s="63">
        <v>972</v>
      </c>
      <c r="F38" s="63">
        <v>954</v>
      </c>
      <c r="G38" s="63">
        <v>966</v>
      </c>
      <c r="H38" s="63">
        <v>960</v>
      </c>
      <c r="I38" s="63">
        <v>960</v>
      </c>
      <c r="J38" s="63">
        <v>948</v>
      </c>
      <c r="K38" s="63">
        <v>954</v>
      </c>
      <c r="L38" s="63">
        <v>936</v>
      </c>
      <c r="M38" s="63">
        <v>966</v>
      </c>
      <c r="N38" s="63">
        <v>978</v>
      </c>
      <c r="O38" s="63">
        <v>930</v>
      </c>
      <c r="P38" s="63">
        <v>918</v>
      </c>
      <c r="Q38" s="63">
        <v>912</v>
      </c>
      <c r="R38" s="63">
        <v>912</v>
      </c>
      <c r="S38" s="63">
        <v>906</v>
      </c>
      <c r="T38" s="63">
        <v>900</v>
      </c>
      <c r="U38" s="63">
        <v>918</v>
      </c>
      <c r="V38" s="63">
        <v>924</v>
      </c>
      <c r="W38" s="63">
        <v>918</v>
      </c>
      <c r="X38" s="63">
        <v>912</v>
      </c>
      <c r="Y38" s="63">
        <v>864</v>
      </c>
      <c r="Z38" s="63">
        <v>900</v>
      </c>
      <c r="AA38" s="63">
        <v>906</v>
      </c>
      <c r="AB38" s="63">
        <v>912</v>
      </c>
      <c r="AC38" s="63">
        <v>894</v>
      </c>
      <c r="AD38" s="63">
        <v>912</v>
      </c>
      <c r="AE38" s="63">
        <v>888</v>
      </c>
      <c r="AF38" s="30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9" t="s">
        <v>32</v>
      </c>
      <c r="B39" s="45">
        <v>966</v>
      </c>
      <c r="C39" s="55">
        <v>972</v>
      </c>
      <c r="D39" s="55">
        <v>966</v>
      </c>
      <c r="E39" s="55">
        <v>978</v>
      </c>
      <c r="F39" s="55">
        <v>966</v>
      </c>
      <c r="G39" s="55">
        <v>966</v>
      </c>
      <c r="H39" s="55">
        <v>984</v>
      </c>
      <c r="I39" s="55">
        <v>960</v>
      </c>
      <c r="J39" s="55">
        <v>954</v>
      </c>
      <c r="K39" s="55">
        <v>960</v>
      </c>
      <c r="L39" s="55">
        <v>960</v>
      </c>
      <c r="M39" s="55">
        <v>972</v>
      </c>
      <c r="N39" s="55">
        <v>978</v>
      </c>
      <c r="O39" s="55">
        <v>936</v>
      </c>
      <c r="P39" s="55">
        <v>924</v>
      </c>
      <c r="Q39" s="55">
        <v>918</v>
      </c>
      <c r="R39" s="55">
        <v>918</v>
      </c>
      <c r="S39" s="55">
        <v>912</v>
      </c>
      <c r="T39" s="55">
        <v>900</v>
      </c>
      <c r="U39" s="55">
        <v>930</v>
      </c>
      <c r="V39" s="55">
        <v>942</v>
      </c>
      <c r="W39" s="55">
        <v>930</v>
      </c>
      <c r="X39" s="55">
        <v>924</v>
      </c>
      <c r="Y39" s="55">
        <v>894</v>
      </c>
      <c r="Z39" s="55">
        <v>918</v>
      </c>
      <c r="AA39" s="55">
        <v>906</v>
      </c>
      <c r="AB39" s="55">
        <v>912</v>
      </c>
      <c r="AC39" s="55">
        <v>900</v>
      </c>
      <c r="AD39" s="55">
        <v>906</v>
      </c>
      <c r="AE39" s="56">
        <v>906</v>
      </c>
      <c r="AF39" s="30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20" t="s">
        <v>33</v>
      </c>
      <c r="B40" s="49">
        <v>978</v>
      </c>
      <c r="C40" s="62">
        <v>984</v>
      </c>
      <c r="D40" s="62">
        <v>978</v>
      </c>
      <c r="E40" s="62">
        <v>996</v>
      </c>
      <c r="F40" s="62">
        <v>960</v>
      </c>
      <c r="G40" s="62">
        <v>960</v>
      </c>
      <c r="H40" s="62">
        <v>990</v>
      </c>
      <c r="I40" s="62">
        <v>966</v>
      </c>
      <c r="J40" s="62">
        <v>972</v>
      </c>
      <c r="K40" s="62">
        <v>966</v>
      </c>
      <c r="L40" s="62">
        <v>978</v>
      </c>
      <c r="M40" s="62">
        <v>966</v>
      </c>
      <c r="N40" s="62">
        <v>978</v>
      </c>
      <c r="O40" s="62">
        <v>942</v>
      </c>
      <c r="P40" s="62">
        <v>942</v>
      </c>
      <c r="Q40" s="62">
        <v>930</v>
      </c>
      <c r="R40" s="62">
        <v>918</v>
      </c>
      <c r="S40" s="62">
        <v>930</v>
      </c>
      <c r="T40" s="62">
        <v>912</v>
      </c>
      <c r="U40" s="62">
        <v>936</v>
      </c>
      <c r="V40" s="62">
        <v>936</v>
      </c>
      <c r="W40" s="62">
        <v>942</v>
      </c>
      <c r="X40" s="62">
        <v>936</v>
      </c>
      <c r="Y40" s="62">
        <v>894</v>
      </c>
      <c r="Z40" s="62">
        <v>912</v>
      </c>
      <c r="AA40" s="62">
        <v>912</v>
      </c>
      <c r="AB40" s="62">
        <v>924</v>
      </c>
      <c r="AC40" s="62">
        <v>930</v>
      </c>
      <c r="AD40" s="62">
        <v>930</v>
      </c>
      <c r="AE40" s="64">
        <v>924</v>
      </c>
      <c r="AF40" s="30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20" t="s">
        <v>34</v>
      </c>
      <c r="B41" s="49">
        <v>966</v>
      </c>
      <c r="C41" s="62">
        <v>978</v>
      </c>
      <c r="D41" s="62">
        <v>954</v>
      </c>
      <c r="E41" s="62">
        <v>978</v>
      </c>
      <c r="F41" s="62">
        <v>960</v>
      </c>
      <c r="G41" s="62">
        <v>966</v>
      </c>
      <c r="H41" s="62">
        <v>954</v>
      </c>
      <c r="I41" s="62">
        <v>942</v>
      </c>
      <c r="J41" s="62">
        <v>972</v>
      </c>
      <c r="K41" s="62">
        <v>972</v>
      </c>
      <c r="L41" s="62">
        <v>966</v>
      </c>
      <c r="M41" s="62">
        <v>978</v>
      </c>
      <c r="N41" s="62">
        <v>984</v>
      </c>
      <c r="O41" s="62">
        <v>942</v>
      </c>
      <c r="P41" s="62">
        <v>948</v>
      </c>
      <c r="Q41" s="62">
        <v>930</v>
      </c>
      <c r="R41" s="62">
        <v>912</v>
      </c>
      <c r="S41" s="62">
        <v>924</v>
      </c>
      <c r="T41" s="62">
        <v>912</v>
      </c>
      <c r="U41" s="62">
        <v>930</v>
      </c>
      <c r="V41" s="62">
        <v>942</v>
      </c>
      <c r="W41" s="62">
        <v>948</v>
      </c>
      <c r="X41" s="62">
        <v>924</v>
      </c>
      <c r="Y41" s="62">
        <v>900</v>
      </c>
      <c r="Z41" s="62">
        <v>918</v>
      </c>
      <c r="AA41" s="62">
        <v>930</v>
      </c>
      <c r="AB41" s="62">
        <v>924</v>
      </c>
      <c r="AC41" s="62">
        <v>924</v>
      </c>
      <c r="AD41" s="62">
        <v>906</v>
      </c>
      <c r="AE41" s="64">
        <v>912</v>
      </c>
      <c r="AF41" s="30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20" t="s">
        <v>35</v>
      </c>
      <c r="B42" s="49">
        <v>954</v>
      </c>
      <c r="C42" s="62">
        <v>960</v>
      </c>
      <c r="D42" s="62">
        <v>948</v>
      </c>
      <c r="E42" s="62">
        <v>972</v>
      </c>
      <c r="F42" s="62">
        <v>972</v>
      </c>
      <c r="G42" s="62">
        <v>978</v>
      </c>
      <c r="H42" s="62">
        <v>936</v>
      </c>
      <c r="I42" s="62">
        <v>942</v>
      </c>
      <c r="J42" s="62">
        <v>978</v>
      </c>
      <c r="K42" s="62">
        <v>972</v>
      </c>
      <c r="L42" s="62">
        <v>966</v>
      </c>
      <c r="M42" s="62">
        <v>984</v>
      </c>
      <c r="N42" s="62">
        <v>972</v>
      </c>
      <c r="O42" s="62">
        <v>948</v>
      </c>
      <c r="P42" s="62">
        <v>942</v>
      </c>
      <c r="Q42" s="62">
        <v>954</v>
      </c>
      <c r="R42" s="62">
        <v>918</v>
      </c>
      <c r="S42" s="62">
        <v>936</v>
      </c>
      <c r="T42" s="62">
        <v>912</v>
      </c>
      <c r="U42" s="62">
        <v>930</v>
      </c>
      <c r="V42" s="62">
        <v>930</v>
      </c>
      <c r="W42" s="62">
        <v>924</v>
      </c>
      <c r="X42" s="62">
        <v>912</v>
      </c>
      <c r="Y42" s="62">
        <v>906</v>
      </c>
      <c r="Z42" s="62">
        <v>918</v>
      </c>
      <c r="AA42" s="62">
        <v>918</v>
      </c>
      <c r="AB42" s="62">
        <v>924</v>
      </c>
      <c r="AC42" s="62">
        <v>906</v>
      </c>
      <c r="AD42" s="62">
        <v>912</v>
      </c>
      <c r="AE42" s="64">
        <v>900</v>
      </c>
      <c r="AF42" s="30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20" t="s">
        <v>36</v>
      </c>
      <c r="B43" s="49">
        <v>942</v>
      </c>
      <c r="C43" s="62">
        <v>936</v>
      </c>
      <c r="D43" s="62">
        <v>936</v>
      </c>
      <c r="E43" s="62">
        <v>954</v>
      </c>
      <c r="F43" s="62">
        <v>978</v>
      </c>
      <c r="G43" s="62">
        <v>972</v>
      </c>
      <c r="H43" s="62">
        <v>960</v>
      </c>
      <c r="I43" s="62">
        <v>906</v>
      </c>
      <c r="J43" s="62">
        <v>930</v>
      </c>
      <c r="K43" s="62">
        <v>948</v>
      </c>
      <c r="L43" s="62">
        <v>966</v>
      </c>
      <c r="M43" s="62">
        <v>948</v>
      </c>
      <c r="N43" s="62">
        <v>948</v>
      </c>
      <c r="O43" s="62">
        <v>954</v>
      </c>
      <c r="P43" s="62">
        <v>948</v>
      </c>
      <c r="Q43" s="62">
        <v>948</v>
      </c>
      <c r="R43" s="62">
        <v>924</v>
      </c>
      <c r="S43" s="62">
        <v>942</v>
      </c>
      <c r="T43" s="62">
        <v>918</v>
      </c>
      <c r="U43" s="62">
        <v>924</v>
      </c>
      <c r="V43" s="62">
        <v>942</v>
      </c>
      <c r="W43" s="62">
        <v>912</v>
      </c>
      <c r="X43" s="62">
        <v>906</v>
      </c>
      <c r="Y43" s="62">
        <v>912</v>
      </c>
      <c r="Z43" s="62">
        <v>906</v>
      </c>
      <c r="AA43" s="62">
        <v>918</v>
      </c>
      <c r="AB43" s="62">
        <v>924</v>
      </c>
      <c r="AC43" s="62">
        <v>912</v>
      </c>
      <c r="AD43" s="62">
        <v>918</v>
      </c>
      <c r="AE43" s="64">
        <v>906</v>
      </c>
      <c r="AF43" s="30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20" t="s">
        <v>37</v>
      </c>
      <c r="B44" s="49">
        <v>954</v>
      </c>
      <c r="C44" s="62">
        <v>930</v>
      </c>
      <c r="D44" s="62">
        <v>948</v>
      </c>
      <c r="E44" s="62">
        <v>966</v>
      </c>
      <c r="F44" s="62">
        <v>960</v>
      </c>
      <c r="G44" s="62">
        <v>954</v>
      </c>
      <c r="H44" s="62">
        <v>936</v>
      </c>
      <c r="I44" s="62">
        <v>936</v>
      </c>
      <c r="J44" s="62">
        <v>948</v>
      </c>
      <c r="K44" s="62">
        <v>942</v>
      </c>
      <c r="L44" s="62">
        <v>960</v>
      </c>
      <c r="M44" s="62">
        <v>948</v>
      </c>
      <c r="N44" s="62">
        <v>954</v>
      </c>
      <c r="O44" s="62">
        <v>960</v>
      </c>
      <c r="P44" s="62">
        <v>948</v>
      </c>
      <c r="Q44" s="62">
        <v>942</v>
      </c>
      <c r="R44" s="62">
        <v>936</v>
      </c>
      <c r="S44" s="62">
        <v>942</v>
      </c>
      <c r="T44" s="62">
        <v>924</v>
      </c>
      <c r="U44" s="62">
        <v>930</v>
      </c>
      <c r="V44" s="62">
        <v>948</v>
      </c>
      <c r="W44" s="62">
        <v>888</v>
      </c>
      <c r="X44" s="62">
        <v>912</v>
      </c>
      <c r="Y44" s="62">
        <v>912</v>
      </c>
      <c r="Z44" s="62">
        <v>906</v>
      </c>
      <c r="AA44" s="62">
        <v>918</v>
      </c>
      <c r="AB44" s="62">
        <v>918</v>
      </c>
      <c r="AC44" s="62">
        <v>900</v>
      </c>
      <c r="AD44" s="62">
        <v>912</v>
      </c>
      <c r="AE44" s="64">
        <v>900</v>
      </c>
      <c r="AF44" s="30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20" t="s">
        <v>38</v>
      </c>
      <c r="B45" s="49">
        <v>960</v>
      </c>
      <c r="C45" s="62">
        <v>954</v>
      </c>
      <c r="D45" s="62">
        <v>954</v>
      </c>
      <c r="E45" s="62">
        <v>960</v>
      </c>
      <c r="F45" s="62">
        <v>978</v>
      </c>
      <c r="G45" s="62">
        <v>972</v>
      </c>
      <c r="H45" s="62">
        <v>960</v>
      </c>
      <c r="I45" s="62">
        <v>948</v>
      </c>
      <c r="J45" s="62">
        <v>978</v>
      </c>
      <c r="K45" s="62">
        <v>960</v>
      </c>
      <c r="L45" s="62">
        <v>984</v>
      </c>
      <c r="M45" s="62">
        <v>984</v>
      </c>
      <c r="N45" s="62">
        <v>984</v>
      </c>
      <c r="O45" s="62">
        <v>954</v>
      </c>
      <c r="P45" s="62">
        <v>954</v>
      </c>
      <c r="Q45" s="62">
        <v>930</v>
      </c>
      <c r="R45" s="62">
        <v>942</v>
      </c>
      <c r="S45" s="62">
        <v>936</v>
      </c>
      <c r="T45" s="62">
        <v>936</v>
      </c>
      <c r="U45" s="62">
        <v>930</v>
      </c>
      <c r="V45" s="62">
        <v>942</v>
      </c>
      <c r="W45" s="62">
        <v>912</v>
      </c>
      <c r="X45" s="62">
        <v>900</v>
      </c>
      <c r="Y45" s="62">
        <v>918</v>
      </c>
      <c r="Z45" s="62">
        <v>918</v>
      </c>
      <c r="AA45" s="62">
        <v>918</v>
      </c>
      <c r="AB45" s="62">
        <v>912</v>
      </c>
      <c r="AC45" s="62">
        <v>912</v>
      </c>
      <c r="AD45" s="62">
        <v>918</v>
      </c>
      <c r="AE45" s="64">
        <v>906</v>
      </c>
      <c r="AF45" s="30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20" t="s">
        <v>39</v>
      </c>
      <c r="B46" s="49">
        <v>954</v>
      </c>
      <c r="C46" s="62">
        <v>954</v>
      </c>
      <c r="D46" s="62">
        <v>960</v>
      </c>
      <c r="E46" s="62">
        <v>972</v>
      </c>
      <c r="F46" s="62">
        <v>972</v>
      </c>
      <c r="G46" s="62">
        <v>972</v>
      </c>
      <c r="H46" s="62">
        <v>960</v>
      </c>
      <c r="I46" s="62">
        <v>948</v>
      </c>
      <c r="J46" s="62">
        <v>984</v>
      </c>
      <c r="K46" s="62">
        <v>978</v>
      </c>
      <c r="L46" s="62">
        <v>984</v>
      </c>
      <c r="M46" s="62">
        <v>990</v>
      </c>
      <c r="N46" s="62">
        <v>984</v>
      </c>
      <c r="O46" s="62">
        <v>954</v>
      </c>
      <c r="P46" s="62">
        <v>942</v>
      </c>
      <c r="Q46" s="62">
        <v>948</v>
      </c>
      <c r="R46" s="62">
        <v>930</v>
      </c>
      <c r="S46" s="62">
        <v>936</v>
      </c>
      <c r="T46" s="62">
        <v>930</v>
      </c>
      <c r="U46" s="62">
        <v>954</v>
      </c>
      <c r="V46" s="62">
        <v>936</v>
      </c>
      <c r="W46" s="62">
        <v>906</v>
      </c>
      <c r="X46" s="62">
        <v>906</v>
      </c>
      <c r="Y46" s="62">
        <v>918</v>
      </c>
      <c r="Z46" s="62">
        <v>912</v>
      </c>
      <c r="AA46" s="62">
        <v>918</v>
      </c>
      <c r="AB46" s="62">
        <v>924</v>
      </c>
      <c r="AC46" s="62">
        <v>906</v>
      </c>
      <c r="AD46" s="62">
        <v>918</v>
      </c>
      <c r="AE46" s="64">
        <v>900</v>
      </c>
      <c r="AF46" s="30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20" t="s">
        <v>40</v>
      </c>
      <c r="B47" s="49">
        <v>960</v>
      </c>
      <c r="C47" s="62">
        <v>960</v>
      </c>
      <c r="D47" s="62">
        <v>954</v>
      </c>
      <c r="E47" s="62">
        <v>966</v>
      </c>
      <c r="F47" s="62">
        <v>984</v>
      </c>
      <c r="G47" s="62">
        <v>978</v>
      </c>
      <c r="H47" s="62">
        <v>960</v>
      </c>
      <c r="I47" s="62">
        <v>948</v>
      </c>
      <c r="J47" s="62">
        <v>972</v>
      </c>
      <c r="K47" s="62">
        <v>978</v>
      </c>
      <c r="L47" s="62">
        <v>990</v>
      </c>
      <c r="M47" s="62">
        <v>978</v>
      </c>
      <c r="N47" s="62">
        <v>978</v>
      </c>
      <c r="O47" s="62">
        <v>960</v>
      </c>
      <c r="P47" s="62">
        <v>954</v>
      </c>
      <c r="Q47" s="62">
        <v>942</v>
      </c>
      <c r="R47" s="62">
        <v>942</v>
      </c>
      <c r="S47" s="62">
        <v>936</v>
      </c>
      <c r="T47" s="62">
        <v>942</v>
      </c>
      <c r="U47" s="62">
        <v>936</v>
      </c>
      <c r="V47" s="62">
        <v>930</v>
      </c>
      <c r="W47" s="62">
        <v>918</v>
      </c>
      <c r="X47" s="62">
        <v>900</v>
      </c>
      <c r="Y47" s="62">
        <v>912</v>
      </c>
      <c r="Z47" s="62">
        <v>918</v>
      </c>
      <c r="AA47" s="62">
        <v>924</v>
      </c>
      <c r="AB47" s="62">
        <v>918</v>
      </c>
      <c r="AC47" s="62">
        <v>906</v>
      </c>
      <c r="AD47" s="62">
        <v>918</v>
      </c>
      <c r="AE47" s="64">
        <v>906</v>
      </c>
      <c r="AF47" s="30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20" t="s">
        <v>41</v>
      </c>
      <c r="B48" s="49">
        <v>960</v>
      </c>
      <c r="C48" s="62">
        <v>966</v>
      </c>
      <c r="D48" s="62">
        <v>960</v>
      </c>
      <c r="E48" s="62">
        <v>978</v>
      </c>
      <c r="F48" s="62">
        <v>978</v>
      </c>
      <c r="G48" s="62">
        <v>966</v>
      </c>
      <c r="H48" s="62">
        <v>960</v>
      </c>
      <c r="I48" s="62">
        <v>954</v>
      </c>
      <c r="J48" s="62">
        <v>984</v>
      </c>
      <c r="K48" s="62">
        <v>984</v>
      </c>
      <c r="L48" s="62">
        <v>990</v>
      </c>
      <c r="M48" s="62">
        <v>984</v>
      </c>
      <c r="N48" s="62">
        <v>978</v>
      </c>
      <c r="O48" s="62">
        <v>960</v>
      </c>
      <c r="P48" s="62">
        <v>960</v>
      </c>
      <c r="Q48" s="62">
        <v>954</v>
      </c>
      <c r="R48" s="62">
        <v>954</v>
      </c>
      <c r="S48" s="62">
        <v>936</v>
      </c>
      <c r="T48" s="62">
        <v>942</v>
      </c>
      <c r="U48" s="62">
        <v>942</v>
      </c>
      <c r="V48" s="62">
        <v>942</v>
      </c>
      <c r="W48" s="62">
        <v>924</v>
      </c>
      <c r="X48" s="62">
        <v>912</v>
      </c>
      <c r="Y48" s="62">
        <v>924</v>
      </c>
      <c r="Z48" s="62">
        <v>918</v>
      </c>
      <c r="AA48" s="62">
        <v>918</v>
      </c>
      <c r="AB48" s="62">
        <v>930</v>
      </c>
      <c r="AC48" s="62">
        <v>900</v>
      </c>
      <c r="AD48" s="62">
        <v>918</v>
      </c>
      <c r="AE48" s="64">
        <v>912</v>
      </c>
      <c r="AF48" s="30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20" t="s">
        <v>42</v>
      </c>
      <c r="B49" s="49">
        <v>960</v>
      </c>
      <c r="C49" s="62">
        <v>966</v>
      </c>
      <c r="D49" s="62">
        <v>948</v>
      </c>
      <c r="E49" s="62">
        <v>960</v>
      </c>
      <c r="F49" s="62">
        <v>972</v>
      </c>
      <c r="G49" s="62">
        <v>960</v>
      </c>
      <c r="H49" s="62">
        <v>960</v>
      </c>
      <c r="I49" s="62">
        <v>954</v>
      </c>
      <c r="J49" s="62">
        <v>972</v>
      </c>
      <c r="K49" s="62">
        <v>972</v>
      </c>
      <c r="L49" s="62">
        <v>978</v>
      </c>
      <c r="M49" s="62">
        <v>978</v>
      </c>
      <c r="N49" s="62">
        <v>972</v>
      </c>
      <c r="O49" s="62">
        <v>966</v>
      </c>
      <c r="P49" s="62">
        <v>972</v>
      </c>
      <c r="Q49" s="62">
        <v>942</v>
      </c>
      <c r="R49" s="62">
        <v>948</v>
      </c>
      <c r="S49" s="62">
        <v>930</v>
      </c>
      <c r="T49" s="62">
        <v>936</v>
      </c>
      <c r="U49" s="62">
        <v>954</v>
      </c>
      <c r="V49" s="62">
        <v>948</v>
      </c>
      <c r="W49" s="62">
        <v>918</v>
      </c>
      <c r="X49" s="62">
        <v>906</v>
      </c>
      <c r="Y49" s="62">
        <v>924</v>
      </c>
      <c r="Z49" s="62">
        <v>930</v>
      </c>
      <c r="AA49" s="62">
        <v>930</v>
      </c>
      <c r="AB49" s="62">
        <v>924</v>
      </c>
      <c r="AC49" s="62">
        <v>918</v>
      </c>
      <c r="AD49" s="62">
        <v>912</v>
      </c>
      <c r="AE49" s="64">
        <v>918</v>
      </c>
      <c r="AF49" s="30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8" t="s">
        <v>43</v>
      </c>
      <c r="B50" s="50">
        <v>960</v>
      </c>
      <c r="C50" s="63">
        <v>972</v>
      </c>
      <c r="D50" s="63">
        <v>948</v>
      </c>
      <c r="E50" s="63">
        <v>972</v>
      </c>
      <c r="F50" s="63">
        <v>966</v>
      </c>
      <c r="G50" s="63">
        <v>972</v>
      </c>
      <c r="H50" s="63">
        <v>966</v>
      </c>
      <c r="I50" s="63">
        <v>954</v>
      </c>
      <c r="J50" s="63">
        <v>972</v>
      </c>
      <c r="K50" s="63">
        <v>978</v>
      </c>
      <c r="L50" s="63">
        <v>978</v>
      </c>
      <c r="M50" s="63">
        <v>972</v>
      </c>
      <c r="N50" s="63">
        <v>972</v>
      </c>
      <c r="O50" s="63">
        <v>942</v>
      </c>
      <c r="P50" s="63">
        <v>960</v>
      </c>
      <c r="Q50" s="63">
        <v>954</v>
      </c>
      <c r="R50" s="63">
        <v>948</v>
      </c>
      <c r="S50" s="63">
        <v>954</v>
      </c>
      <c r="T50" s="63">
        <v>930</v>
      </c>
      <c r="U50" s="63">
        <v>942</v>
      </c>
      <c r="V50" s="63">
        <v>942</v>
      </c>
      <c r="W50" s="63">
        <v>918</v>
      </c>
      <c r="X50" s="63">
        <v>912</v>
      </c>
      <c r="Y50" s="63">
        <v>918</v>
      </c>
      <c r="Z50" s="63">
        <v>930</v>
      </c>
      <c r="AA50" s="63">
        <v>918</v>
      </c>
      <c r="AB50" s="63">
        <v>924</v>
      </c>
      <c r="AC50" s="63">
        <v>912</v>
      </c>
      <c r="AD50" s="63">
        <v>924</v>
      </c>
      <c r="AE50" s="65">
        <v>918</v>
      </c>
      <c r="AF50" s="30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9" t="s">
        <v>44</v>
      </c>
      <c r="B51" s="45">
        <v>960</v>
      </c>
      <c r="C51" s="55">
        <v>966</v>
      </c>
      <c r="D51" s="55">
        <v>960</v>
      </c>
      <c r="E51" s="55">
        <v>984</v>
      </c>
      <c r="F51" s="55">
        <v>978</v>
      </c>
      <c r="G51" s="55">
        <v>972</v>
      </c>
      <c r="H51" s="55">
        <v>960</v>
      </c>
      <c r="I51" s="55">
        <v>948</v>
      </c>
      <c r="J51" s="55">
        <v>984</v>
      </c>
      <c r="K51" s="55">
        <v>984</v>
      </c>
      <c r="L51" s="55">
        <v>984</v>
      </c>
      <c r="M51" s="55">
        <v>990</v>
      </c>
      <c r="N51" s="55">
        <v>966</v>
      </c>
      <c r="O51" s="55">
        <v>948</v>
      </c>
      <c r="P51" s="55">
        <v>960</v>
      </c>
      <c r="Q51" s="55">
        <v>942</v>
      </c>
      <c r="R51" s="55">
        <v>948</v>
      </c>
      <c r="S51" s="55">
        <v>948</v>
      </c>
      <c r="T51" s="55">
        <v>930</v>
      </c>
      <c r="U51" s="55">
        <v>930</v>
      </c>
      <c r="V51" s="55">
        <v>942</v>
      </c>
      <c r="W51" s="55">
        <v>924</v>
      </c>
      <c r="X51" s="55">
        <v>900</v>
      </c>
      <c r="Y51" s="55">
        <v>924</v>
      </c>
      <c r="Z51" s="55">
        <v>924</v>
      </c>
      <c r="AA51" s="55">
        <v>930</v>
      </c>
      <c r="AB51" s="55">
        <v>930</v>
      </c>
      <c r="AC51" s="55">
        <v>918</v>
      </c>
      <c r="AD51" s="55">
        <v>924</v>
      </c>
      <c r="AE51" s="56">
        <v>924</v>
      </c>
      <c r="AF51" s="30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20" t="s">
        <v>45</v>
      </c>
      <c r="B52" s="49">
        <v>966</v>
      </c>
      <c r="C52" s="62">
        <v>966</v>
      </c>
      <c r="D52" s="62">
        <v>954</v>
      </c>
      <c r="E52" s="62">
        <v>966</v>
      </c>
      <c r="F52" s="62">
        <v>984</v>
      </c>
      <c r="G52" s="62">
        <v>978</v>
      </c>
      <c r="H52" s="62">
        <v>966</v>
      </c>
      <c r="I52" s="62">
        <v>954</v>
      </c>
      <c r="J52" s="62">
        <v>978</v>
      </c>
      <c r="K52" s="62">
        <v>984</v>
      </c>
      <c r="L52" s="62">
        <v>984</v>
      </c>
      <c r="M52" s="62">
        <v>978</v>
      </c>
      <c r="N52" s="62">
        <v>972</v>
      </c>
      <c r="O52" s="62">
        <v>948</v>
      </c>
      <c r="P52" s="62">
        <v>966</v>
      </c>
      <c r="Q52" s="62">
        <v>936</v>
      </c>
      <c r="R52" s="62">
        <v>936</v>
      </c>
      <c r="S52" s="62">
        <v>948</v>
      </c>
      <c r="T52" s="62">
        <v>936</v>
      </c>
      <c r="U52" s="62">
        <v>930</v>
      </c>
      <c r="V52" s="62">
        <v>948</v>
      </c>
      <c r="W52" s="62">
        <v>912</v>
      </c>
      <c r="X52" s="62">
        <v>900</v>
      </c>
      <c r="Y52" s="62">
        <v>924</v>
      </c>
      <c r="Z52" s="62">
        <v>912</v>
      </c>
      <c r="AA52" s="62">
        <v>906</v>
      </c>
      <c r="AB52" s="62">
        <v>912</v>
      </c>
      <c r="AC52" s="62">
        <v>906</v>
      </c>
      <c r="AD52" s="62">
        <v>918</v>
      </c>
      <c r="AE52" s="64">
        <v>906</v>
      </c>
      <c r="AF52" s="30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20" t="s">
        <v>46</v>
      </c>
      <c r="B53" s="49">
        <v>954</v>
      </c>
      <c r="C53" s="62">
        <v>966</v>
      </c>
      <c r="D53" s="62">
        <v>954</v>
      </c>
      <c r="E53" s="62">
        <v>966</v>
      </c>
      <c r="F53" s="62">
        <v>978</v>
      </c>
      <c r="G53" s="62">
        <v>972</v>
      </c>
      <c r="H53" s="62">
        <v>966</v>
      </c>
      <c r="I53" s="62">
        <v>954</v>
      </c>
      <c r="J53" s="62">
        <v>978</v>
      </c>
      <c r="K53" s="62">
        <v>978</v>
      </c>
      <c r="L53" s="62">
        <v>990</v>
      </c>
      <c r="M53" s="62">
        <v>990</v>
      </c>
      <c r="N53" s="62">
        <v>972</v>
      </c>
      <c r="O53" s="62">
        <v>942</v>
      </c>
      <c r="P53" s="62">
        <v>960</v>
      </c>
      <c r="Q53" s="62">
        <v>936</v>
      </c>
      <c r="R53" s="62">
        <v>942</v>
      </c>
      <c r="S53" s="62">
        <v>942</v>
      </c>
      <c r="T53" s="62">
        <v>936</v>
      </c>
      <c r="U53" s="62">
        <v>930</v>
      </c>
      <c r="V53" s="62">
        <v>948</v>
      </c>
      <c r="W53" s="62">
        <v>912</v>
      </c>
      <c r="X53" s="62">
        <v>906</v>
      </c>
      <c r="Y53" s="62">
        <v>924</v>
      </c>
      <c r="Z53" s="62">
        <v>918</v>
      </c>
      <c r="AA53" s="62">
        <v>912</v>
      </c>
      <c r="AB53" s="62">
        <v>912</v>
      </c>
      <c r="AC53" s="62">
        <v>912</v>
      </c>
      <c r="AD53" s="62">
        <v>924</v>
      </c>
      <c r="AE53" s="64">
        <v>906</v>
      </c>
      <c r="AF53" s="30"/>
      <c r="AG53" s="210" t="str">
        <f>CONCATENATE(B3,"合計")</f>
        <v>4月合計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21" t="s">
        <v>47</v>
      </c>
      <c r="B54" s="50">
        <v>954</v>
      </c>
      <c r="C54" s="63">
        <v>966</v>
      </c>
      <c r="D54" s="63">
        <v>960</v>
      </c>
      <c r="E54" s="63">
        <v>966</v>
      </c>
      <c r="F54" s="63">
        <v>978</v>
      </c>
      <c r="G54" s="63">
        <v>978</v>
      </c>
      <c r="H54" s="63">
        <v>972</v>
      </c>
      <c r="I54" s="63">
        <v>960</v>
      </c>
      <c r="J54" s="63">
        <v>966</v>
      </c>
      <c r="K54" s="63">
        <v>984</v>
      </c>
      <c r="L54" s="63">
        <v>984</v>
      </c>
      <c r="M54" s="63">
        <v>972</v>
      </c>
      <c r="N54" s="63">
        <v>972</v>
      </c>
      <c r="O54" s="63">
        <v>942</v>
      </c>
      <c r="P54" s="63">
        <v>954</v>
      </c>
      <c r="Q54" s="63">
        <v>936</v>
      </c>
      <c r="R54" s="63">
        <v>948</v>
      </c>
      <c r="S54" s="63">
        <v>948</v>
      </c>
      <c r="T54" s="63">
        <v>924</v>
      </c>
      <c r="U54" s="63">
        <v>924</v>
      </c>
      <c r="V54" s="63">
        <v>942</v>
      </c>
      <c r="W54" s="63">
        <v>918</v>
      </c>
      <c r="X54" s="63">
        <v>906</v>
      </c>
      <c r="Y54" s="63">
        <v>930</v>
      </c>
      <c r="Z54" s="63">
        <v>918</v>
      </c>
      <c r="AA54" s="63">
        <v>918</v>
      </c>
      <c r="AB54" s="63">
        <v>912</v>
      </c>
      <c r="AC54" s="63">
        <v>912</v>
      </c>
      <c r="AD54" s="63">
        <v>930</v>
      </c>
      <c r="AE54" s="65">
        <v>906</v>
      </c>
      <c r="AF54" s="32"/>
      <c r="AG54" s="210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2" t="s">
        <v>51</v>
      </c>
      <c r="B55" s="10">
        <f>SUM(B7:B54)</f>
        <v>45918</v>
      </c>
      <c r="C55" s="11">
        <f t="shared" ref="C55:AE55" si="4">SUM(C7:C54)</f>
        <v>45882</v>
      </c>
      <c r="D55" s="11">
        <f t="shared" si="4"/>
        <v>45984</v>
      </c>
      <c r="E55" s="11">
        <f t="shared" si="4"/>
        <v>46146</v>
      </c>
      <c r="F55" s="11">
        <f>SUM(F7:F54)</f>
        <v>46308</v>
      </c>
      <c r="G55" s="11">
        <f t="shared" si="4"/>
        <v>46452</v>
      </c>
      <c r="H55" s="11">
        <f t="shared" si="4"/>
        <v>46146</v>
      </c>
      <c r="I55" s="11">
        <f t="shared" si="4"/>
        <v>45738</v>
      </c>
      <c r="J55" s="11">
        <f t="shared" si="4"/>
        <v>45816</v>
      </c>
      <c r="K55" s="11">
        <f t="shared" si="4"/>
        <v>46086</v>
      </c>
      <c r="L55" s="11">
        <f t="shared" si="4"/>
        <v>46080</v>
      </c>
      <c r="M55" s="11">
        <f>SUM(M7:M54)</f>
        <v>46704</v>
      </c>
      <c r="N55" s="11">
        <f t="shared" si="4"/>
        <v>46800</v>
      </c>
      <c r="O55" s="11">
        <f t="shared" si="4"/>
        <v>45498</v>
      </c>
      <c r="P55" s="11">
        <f t="shared" si="4"/>
        <v>44898</v>
      </c>
      <c r="Q55" s="11">
        <f t="shared" si="4"/>
        <v>44874</v>
      </c>
      <c r="R55" s="11">
        <f t="shared" si="4"/>
        <v>44352</v>
      </c>
      <c r="S55" s="11">
        <f t="shared" si="4"/>
        <v>44514</v>
      </c>
      <c r="T55" s="11">
        <f>SUM(T7:T54)</f>
        <v>44424</v>
      </c>
      <c r="U55" s="11">
        <f t="shared" si="4"/>
        <v>44826</v>
      </c>
      <c r="V55" s="11">
        <f t="shared" si="4"/>
        <v>44832</v>
      </c>
      <c r="W55" s="11">
        <f t="shared" si="4"/>
        <v>44460</v>
      </c>
      <c r="X55" s="11">
        <f t="shared" si="4"/>
        <v>43836</v>
      </c>
      <c r="Y55" s="11">
        <f t="shared" si="4"/>
        <v>43038</v>
      </c>
      <c r="Z55" s="11">
        <f t="shared" si="4"/>
        <v>43650</v>
      </c>
      <c r="AA55" s="11">
        <f>SUM(AA7:AA54)</f>
        <v>43728</v>
      </c>
      <c r="AB55" s="11">
        <f t="shared" si="4"/>
        <v>44076</v>
      </c>
      <c r="AC55" s="11">
        <f t="shared" si="4"/>
        <v>43566</v>
      </c>
      <c r="AD55" s="11">
        <f t="shared" si="4"/>
        <v>44238</v>
      </c>
      <c r="AE55" s="12">
        <f t="shared" si="4"/>
        <v>43662</v>
      </c>
      <c r="AF55" s="31"/>
      <c r="AG55" s="203">
        <f>SUM(B55:AE55)</f>
        <v>1352532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3" t="s">
        <v>54</v>
      </c>
      <c r="B56" s="7">
        <f>IF(B4="",SUM(B23:B50),0)</f>
        <v>26676</v>
      </c>
      <c r="C56" s="7">
        <f t="shared" ref="C56:AE56" si="5">IF(C4="",SUM(C23:C50),0)</f>
        <v>26628</v>
      </c>
      <c r="D56" s="7">
        <f t="shared" si="5"/>
        <v>26670</v>
      </c>
      <c r="E56" s="7">
        <f t="shared" si="5"/>
        <v>26886</v>
      </c>
      <c r="F56" s="7">
        <f>IF(F4="",SUM(F23:F50),0)</f>
        <v>26904</v>
      </c>
      <c r="G56" s="7">
        <f t="shared" si="5"/>
        <v>0</v>
      </c>
      <c r="H56" s="7">
        <f t="shared" si="5"/>
        <v>26718</v>
      </c>
      <c r="I56" s="7">
        <f t="shared" si="5"/>
        <v>26556</v>
      </c>
      <c r="J56" s="7">
        <f t="shared" si="5"/>
        <v>26616</v>
      </c>
      <c r="K56" s="7">
        <f t="shared" si="5"/>
        <v>26610</v>
      </c>
      <c r="L56" s="7">
        <f t="shared" si="5"/>
        <v>26610</v>
      </c>
      <c r="M56" s="7">
        <f>IF(M4="",SUM(M23:M50),0)</f>
        <v>27126</v>
      </c>
      <c r="N56" s="7">
        <f t="shared" si="5"/>
        <v>0</v>
      </c>
      <c r="O56" s="7">
        <f t="shared" si="5"/>
        <v>26262</v>
      </c>
      <c r="P56" s="7">
        <f t="shared" si="5"/>
        <v>25956</v>
      </c>
      <c r="Q56" s="7">
        <f t="shared" si="5"/>
        <v>25926</v>
      </c>
      <c r="R56" s="7">
        <f t="shared" si="5"/>
        <v>25566</v>
      </c>
      <c r="S56" s="7">
        <f t="shared" si="5"/>
        <v>25638</v>
      </c>
      <c r="T56" s="7">
        <f>IF(T4="",SUM(T23:T50),0)</f>
        <v>25614</v>
      </c>
      <c r="U56" s="7">
        <f t="shared" si="5"/>
        <v>0</v>
      </c>
      <c r="V56" s="7">
        <f t="shared" si="5"/>
        <v>26016</v>
      </c>
      <c r="W56" s="7">
        <f t="shared" si="5"/>
        <v>25602</v>
      </c>
      <c r="X56" s="7">
        <f t="shared" si="5"/>
        <v>25494</v>
      </c>
      <c r="Y56" s="7">
        <f t="shared" si="5"/>
        <v>24870</v>
      </c>
      <c r="Z56" s="7">
        <f t="shared" si="5"/>
        <v>25206</v>
      </c>
      <c r="AA56" s="7">
        <f>IF(AA4="",SUM(AA23:AA50),0)</f>
        <v>25428</v>
      </c>
      <c r="AB56" s="7">
        <f t="shared" si="5"/>
        <v>0</v>
      </c>
      <c r="AC56" s="7">
        <f t="shared" si="5"/>
        <v>25218</v>
      </c>
      <c r="AD56" s="7">
        <f>IF(AD4="",SUM(AD23:AD50),0)</f>
        <v>0</v>
      </c>
      <c r="AE56" s="7">
        <f t="shared" si="5"/>
        <v>0</v>
      </c>
      <c r="AF56" s="24"/>
      <c r="AG56" s="206">
        <f>SUM(B56:AE56)</f>
        <v>626796</v>
      </c>
    </row>
    <row r="57" spans="1:44" x14ac:dyDescent="0.2">
      <c r="A57" s="33" t="s">
        <v>55</v>
      </c>
      <c r="B57" s="7">
        <f t="shared" ref="B57:AE57" si="6">IF(B4="",SUM(B7:B22,B51:B54),SUM(B7:B54))</f>
        <v>19242</v>
      </c>
      <c r="C57" s="7">
        <f t="shared" si="6"/>
        <v>19254</v>
      </c>
      <c r="D57" s="7">
        <f t="shared" si="6"/>
        <v>19314</v>
      </c>
      <c r="E57" s="7">
        <f t="shared" si="6"/>
        <v>19260</v>
      </c>
      <c r="F57" s="7">
        <f>IF(F4="",SUM(F7:F22,F51:F54),SUM(F7:F54))</f>
        <v>19404</v>
      </c>
      <c r="G57" s="7">
        <f t="shared" si="6"/>
        <v>46452</v>
      </c>
      <c r="H57" s="7">
        <f t="shared" si="6"/>
        <v>19428</v>
      </c>
      <c r="I57" s="7">
        <f t="shared" si="6"/>
        <v>19182</v>
      </c>
      <c r="J57" s="7">
        <f t="shared" si="6"/>
        <v>19200</v>
      </c>
      <c r="K57" s="7">
        <f t="shared" si="6"/>
        <v>19476</v>
      </c>
      <c r="L57" s="7">
        <f t="shared" si="6"/>
        <v>19470</v>
      </c>
      <c r="M57" s="7">
        <f>IF(M4="",SUM(M7:M22,M51:M54),SUM(M7:M54))</f>
        <v>19578</v>
      </c>
      <c r="N57" s="7">
        <f t="shared" si="6"/>
        <v>46800</v>
      </c>
      <c r="O57" s="7">
        <f t="shared" si="6"/>
        <v>19236</v>
      </c>
      <c r="P57" s="7">
        <f t="shared" si="6"/>
        <v>18942</v>
      </c>
      <c r="Q57" s="7">
        <f t="shared" si="6"/>
        <v>18948</v>
      </c>
      <c r="R57" s="7">
        <f t="shared" si="6"/>
        <v>18786</v>
      </c>
      <c r="S57" s="7">
        <f t="shared" si="6"/>
        <v>18876</v>
      </c>
      <c r="T57" s="7">
        <f>IF(T4="",SUM(T7:T22,T51:T54),SUM(T7:T54))</f>
        <v>18810</v>
      </c>
      <c r="U57" s="7">
        <f t="shared" si="6"/>
        <v>44826</v>
      </c>
      <c r="V57" s="7">
        <f t="shared" si="6"/>
        <v>18816</v>
      </c>
      <c r="W57" s="7">
        <f t="shared" si="6"/>
        <v>18858</v>
      </c>
      <c r="X57" s="7">
        <f t="shared" si="6"/>
        <v>18342</v>
      </c>
      <c r="Y57" s="7">
        <f t="shared" si="6"/>
        <v>18168</v>
      </c>
      <c r="Z57" s="7">
        <f t="shared" si="6"/>
        <v>18444</v>
      </c>
      <c r="AA57" s="7">
        <f>IF(AA4="",SUM(AA7:AA22,AA51:AA54),SUM(AA7:AA54))</f>
        <v>18300</v>
      </c>
      <c r="AB57" s="7">
        <f t="shared" si="6"/>
        <v>44076</v>
      </c>
      <c r="AC57" s="7">
        <f t="shared" si="6"/>
        <v>18348</v>
      </c>
      <c r="AD57" s="7">
        <f t="shared" si="6"/>
        <v>44238</v>
      </c>
      <c r="AE57" s="7">
        <f t="shared" si="6"/>
        <v>43662</v>
      </c>
      <c r="AF57" s="7"/>
      <c r="AG57" s="207">
        <f>SUM(B57:AE57)</f>
        <v>725736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>AVERAGE(B7:B54)</f>
        <v>956.625</v>
      </c>
      <c r="C59" s="7">
        <f t="shared" ref="C59:AE59" si="7">AVERAGE(C7:C54)</f>
        <v>955.875</v>
      </c>
      <c r="D59" s="7">
        <f t="shared" si="7"/>
        <v>958</v>
      </c>
      <c r="E59" s="7">
        <f t="shared" si="7"/>
        <v>961.375</v>
      </c>
      <c r="F59" s="7">
        <f>AVERAGE(F7:F54)</f>
        <v>964.75</v>
      </c>
      <c r="G59" s="7">
        <f t="shared" si="7"/>
        <v>967.75</v>
      </c>
      <c r="H59" s="7">
        <f t="shared" si="7"/>
        <v>961.375</v>
      </c>
      <c r="I59" s="7">
        <f t="shared" si="7"/>
        <v>952.875</v>
      </c>
      <c r="J59" s="7">
        <f t="shared" si="7"/>
        <v>954.5</v>
      </c>
      <c r="K59" s="7">
        <f t="shared" si="7"/>
        <v>960.125</v>
      </c>
      <c r="L59" s="7">
        <f t="shared" si="7"/>
        <v>960</v>
      </c>
      <c r="M59" s="7">
        <f>AVERAGE(M7:M54)</f>
        <v>973</v>
      </c>
      <c r="N59" s="7">
        <f t="shared" si="7"/>
        <v>975</v>
      </c>
      <c r="O59" s="7">
        <f t="shared" si="7"/>
        <v>947.875</v>
      </c>
      <c r="P59" s="7">
        <f t="shared" si="7"/>
        <v>935.375</v>
      </c>
      <c r="Q59" s="7">
        <f t="shared" si="7"/>
        <v>934.875</v>
      </c>
      <c r="R59" s="7">
        <f t="shared" si="7"/>
        <v>924</v>
      </c>
      <c r="S59" s="7">
        <f t="shared" si="7"/>
        <v>927.375</v>
      </c>
      <c r="T59" s="7">
        <f>AVERAGE(T7:T54)</f>
        <v>925.5</v>
      </c>
      <c r="U59" s="7">
        <f t="shared" si="7"/>
        <v>933.875</v>
      </c>
      <c r="V59" s="7">
        <f t="shared" si="7"/>
        <v>934</v>
      </c>
      <c r="W59" s="7">
        <f t="shared" si="7"/>
        <v>926.25</v>
      </c>
      <c r="X59" s="7">
        <f t="shared" si="7"/>
        <v>913.25</v>
      </c>
      <c r="Y59" s="7">
        <f t="shared" si="7"/>
        <v>896.625</v>
      </c>
      <c r="Z59" s="7">
        <f t="shared" si="7"/>
        <v>909.375</v>
      </c>
      <c r="AA59" s="7">
        <f>AVERAGE(AA7:AA54)</f>
        <v>911</v>
      </c>
      <c r="AB59" s="7">
        <f t="shared" si="7"/>
        <v>918.25</v>
      </c>
      <c r="AC59" s="7">
        <f t="shared" si="7"/>
        <v>907.625</v>
      </c>
      <c r="AD59" s="7">
        <f t="shared" si="7"/>
        <v>921.625</v>
      </c>
      <c r="AE59" s="7">
        <f t="shared" si="7"/>
        <v>909.625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 t="shared" ref="B60" si="8">MAX(B7:B54)</f>
        <v>984</v>
      </c>
      <c r="C60" s="7">
        <f t="shared" ref="C60:AE60" si="9">MAX(C7:C54)</f>
        <v>984</v>
      </c>
      <c r="D60" s="7">
        <f t="shared" si="9"/>
        <v>978</v>
      </c>
      <c r="E60" s="7">
        <f t="shared" si="9"/>
        <v>996</v>
      </c>
      <c r="F60" s="7">
        <f t="shared" si="9"/>
        <v>984</v>
      </c>
      <c r="G60" s="7">
        <f t="shared" si="9"/>
        <v>978</v>
      </c>
      <c r="H60" s="7">
        <f t="shared" si="9"/>
        <v>990</v>
      </c>
      <c r="I60" s="7">
        <f t="shared" si="9"/>
        <v>978</v>
      </c>
      <c r="J60" s="7">
        <f t="shared" si="9"/>
        <v>984</v>
      </c>
      <c r="K60" s="7">
        <f t="shared" si="9"/>
        <v>990</v>
      </c>
      <c r="L60" s="7">
        <f t="shared" si="9"/>
        <v>990</v>
      </c>
      <c r="M60" s="7">
        <f t="shared" si="9"/>
        <v>990</v>
      </c>
      <c r="N60" s="7">
        <f t="shared" si="9"/>
        <v>990</v>
      </c>
      <c r="O60" s="7">
        <f t="shared" si="9"/>
        <v>978</v>
      </c>
      <c r="P60" s="7">
        <f t="shared" si="9"/>
        <v>972</v>
      </c>
      <c r="Q60" s="7">
        <f t="shared" si="9"/>
        <v>960</v>
      </c>
      <c r="R60" s="7">
        <f t="shared" si="9"/>
        <v>954</v>
      </c>
      <c r="S60" s="7">
        <f t="shared" si="9"/>
        <v>954</v>
      </c>
      <c r="T60" s="7">
        <f t="shared" si="9"/>
        <v>954</v>
      </c>
      <c r="U60" s="7">
        <f t="shared" si="9"/>
        <v>960</v>
      </c>
      <c r="V60" s="7">
        <f t="shared" si="9"/>
        <v>966</v>
      </c>
      <c r="W60" s="7">
        <f t="shared" si="9"/>
        <v>960</v>
      </c>
      <c r="X60" s="7">
        <f t="shared" si="9"/>
        <v>948</v>
      </c>
      <c r="Y60" s="7">
        <f t="shared" si="9"/>
        <v>930</v>
      </c>
      <c r="Z60" s="7">
        <f t="shared" si="9"/>
        <v>936</v>
      </c>
      <c r="AA60" s="7">
        <f t="shared" si="9"/>
        <v>930</v>
      </c>
      <c r="AB60" s="7">
        <f t="shared" si="9"/>
        <v>936</v>
      </c>
      <c r="AC60" s="7">
        <f t="shared" si="9"/>
        <v>942</v>
      </c>
      <c r="AD60" s="7">
        <f t="shared" si="9"/>
        <v>954</v>
      </c>
      <c r="AE60" s="7">
        <f t="shared" si="9"/>
        <v>954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 t="shared" ref="B61" si="10">MIN(B7:B54)</f>
        <v>936</v>
      </c>
      <c r="C61" s="7">
        <f t="shared" ref="C61:AE61" si="11">MIN(C7:C54)</f>
        <v>918</v>
      </c>
      <c r="D61" s="7">
        <f t="shared" si="11"/>
        <v>936</v>
      </c>
      <c r="E61" s="7">
        <f t="shared" si="11"/>
        <v>930</v>
      </c>
      <c r="F61" s="7">
        <f t="shared" si="11"/>
        <v>936</v>
      </c>
      <c r="G61" s="7">
        <f t="shared" si="11"/>
        <v>936</v>
      </c>
      <c r="H61" s="7">
        <f t="shared" si="11"/>
        <v>936</v>
      </c>
      <c r="I61" s="7">
        <f t="shared" si="11"/>
        <v>906</v>
      </c>
      <c r="J61" s="7">
        <f t="shared" si="11"/>
        <v>912</v>
      </c>
      <c r="K61" s="7">
        <f t="shared" si="11"/>
        <v>900</v>
      </c>
      <c r="L61" s="7">
        <f t="shared" si="11"/>
        <v>882</v>
      </c>
      <c r="M61" s="7">
        <f t="shared" si="11"/>
        <v>930</v>
      </c>
      <c r="N61" s="7">
        <f t="shared" si="11"/>
        <v>930</v>
      </c>
      <c r="O61" s="7">
        <f t="shared" si="11"/>
        <v>912</v>
      </c>
      <c r="P61" s="7">
        <f t="shared" si="11"/>
        <v>894</v>
      </c>
      <c r="Q61" s="7">
        <f t="shared" si="11"/>
        <v>900</v>
      </c>
      <c r="R61" s="7">
        <f t="shared" si="11"/>
        <v>882</v>
      </c>
      <c r="S61" s="7">
        <f t="shared" si="11"/>
        <v>876</v>
      </c>
      <c r="T61" s="7">
        <f t="shared" si="11"/>
        <v>888</v>
      </c>
      <c r="U61" s="7">
        <f t="shared" si="11"/>
        <v>912</v>
      </c>
      <c r="V61" s="7">
        <f t="shared" si="11"/>
        <v>894</v>
      </c>
      <c r="W61" s="7">
        <f t="shared" si="11"/>
        <v>888</v>
      </c>
      <c r="X61" s="7">
        <f t="shared" si="11"/>
        <v>894</v>
      </c>
      <c r="Y61" s="7">
        <f t="shared" si="11"/>
        <v>858</v>
      </c>
      <c r="Z61" s="7">
        <f t="shared" si="11"/>
        <v>870</v>
      </c>
      <c r="AA61" s="7">
        <f t="shared" si="11"/>
        <v>894</v>
      </c>
      <c r="AB61" s="7">
        <f t="shared" si="11"/>
        <v>906</v>
      </c>
      <c r="AC61" s="7">
        <f t="shared" si="11"/>
        <v>870</v>
      </c>
      <c r="AD61" s="7">
        <f t="shared" si="11"/>
        <v>906</v>
      </c>
      <c r="AE61" s="7">
        <f t="shared" si="11"/>
        <v>882</v>
      </c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令和７年度　時間帯別送電実績（３０分値）</v>
      </c>
    </row>
    <row r="3" spans="1:45" x14ac:dyDescent="0.2">
      <c r="A3" s="68">
        <f>'4月'!A3</f>
        <v>7</v>
      </c>
      <c r="B3" s="1" t="s">
        <v>58</v>
      </c>
      <c r="AF3" s="2" t="s">
        <v>52</v>
      </c>
    </row>
    <row r="4" spans="1:45" s="3" customFormat="1" hidden="1" x14ac:dyDescent="0.2">
      <c r="A4" s="3">
        <f>SUM(B4:AF4)</f>
        <v>9</v>
      </c>
      <c r="B4" s="3">
        <v>1</v>
      </c>
      <c r="C4" s="3">
        <v>1</v>
      </c>
      <c r="D4" s="3">
        <v>1</v>
      </c>
      <c r="E4" s="3">
        <v>1</v>
      </c>
      <c r="F4" s="3">
        <v>1</v>
      </c>
      <c r="G4" s="3">
        <v>1</v>
      </c>
      <c r="H4" s="3" t="str">
        <f t="shared" ref="H4:AF4" si="0">IF(H6="日",1,"")</f>
        <v/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>
        <f t="shared" si="0"/>
        <v>1</v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>
        <f t="shared" si="0"/>
        <v>1</v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>
        <f t="shared" si="0"/>
        <v>1</v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208" t="s">
        <v>53</v>
      </c>
      <c r="B5" s="13">
        <f>'4月'!AE5+1</f>
        <v>45778</v>
      </c>
      <c r="C5" s="14">
        <f>B5+1</f>
        <v>45779</v>
      </c>
      <c r="D5" s="14">
        <f>C5+1</f>
        <v>45780</v>
      </c>
      <c r="E5" s="14">
        <f t="shared" ref="E5:AE5" si="1">D5+1</f>
        <v>45781</v>
      </c>
      <c r="F5" s="14">
        <f t="shared" si="1"/>
        <v>45782</v>
      </c>
      <c r="G5" s="14">
        <f t="shared" si="1"/>
        <v>45783</v>
      </c>
      <c r="H5" s="14">
        <f t="shared" si="1"/>
        <v>45784</v>
      </c>
      <c r="I5" s="14">
        <f t="shared" si="1"/>
        <v>45785</v>
      </c>
      <c r="J5" s="14">
        <f t="shared" si="1"/>
        <v>45786</v>
      </c>
      <c r="K5" s="14">
        <f t="shared" si="1"/>
        <v>45787</v>
      </c>
      <c r="L5" s="14">
        <f t="shared" si="1"/>
        <v>45788</v>
      </c>
      <c r="M5" s="14">
        <f t="shared" si="1"/>
        <v>45789</v>
      </c>
      <c r="N5" s="14">
        <f t="shared" si="1"/>
        <v>45790</v>
      </c>
      <c r="O5" s="14">
        <f t="shared" si="1"/>
        <v>45791</v>
      </c>
      <c r="P5" s="14">
        <f t="shared" si="1"/>
        <v>45792</v>
      </c>
      <c r="Q5" s="14">
        <f t="shared" si="1"/>
        <v>45793</v>
      </c>
      <c r="R5" s="14">
        <f t="shared" si="1"/>
        <v>45794</v>
      </c>
      <c r="S5" s="14">
        <f t="shared" si="1"/>
        <v>45795</v>
      </c>
      <c r="T5" s="14">
        <f t="shared" si="1"/>
        <v>45796</v>
      </c>
      <c r="U5" s="14">
        <f t="shared" si="1"/>
        <v>45797</v>
      </c>
      <c r="V5" s="14">
        <f t="shared" si="1"/>
        <v>45798</v>
      </c>
      <c r="W5" s="14">
        <f t="shared" si="1"/>
        <v>45799</v>
      </c>
      <c r="X5" s="14">
        <f t="shared" si="1"/>
        <v>45800</v>
      </c>
      <c r="Y5" s="14">
        <f t="shared" si="1"/>
        <v>45801</v>
      </c>
      <c r="Z5" s="14">
        <f t="shared" si="1"/>
        <v>45802</v>
      </c>
      <c r="AA5" s="14">
        <f t="shared" si="1"/>
        <v>45803</v>
      </c>
      <c r="AB5" s="14">
        <f t="shared" si="1"/>
        <v>45804</v>
      </c>
      <c r="AC5" s="14">
        <f t="shared" si="1"/>
        <v>45805</v>
      </c>
      <c r="AD5" s="14">
        <f t="shared" si="1"/>
        <v>45806</v>
      </c>
      <c r="AE5" s="14">
        <f t="shared" si="1"/>
        <v>45807</v>
      </c>
      <c r="AF5" s="15">
        <f>AE5+1</f>
        <v>45808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209"/>
      <c r="B6" s="16" t="str">
        <f>TEXT(B5,"aaa")</f>
        <v>木</v>
      </c>
      <c r="C6" s="17" t="str">
        <f>TEXT(C5,"aaa")</f>
        <v>金</v>
      </c>
      <c r="D6" s="17" t="str">
        <f t="shared" ref="D6:AD6" si="2">TEXT(D5,"aaa")</f>
        <v>土</v>
      </c>
      <c r="E6" s="17" t="str">
        <f t="shared" si="2"/>
        <v>日</v>
      </c>
      <c r="F6" s="17" t="str">
        <f t="shared" si="2"/>
        <v>月</v>
      </c>
      <c r="G6" s="17" t="str">
        <f t="shared" si="2"/>
        <v>火</v>
      </c>
      <c r="H6" s="17" t="str">
        <f t="shared" si="2"/>
        <v>水</v>
      </c>
      <c r="I6" s="17" t="str">
        <f t="shared" si="2"/>
        <v>木</v>
      </c>
      <c r="J6" s="17" t="str">
        <f t="shared" si="2"/>
        <v>金</v>
      </c>
      <c r="K6" s="17" t="str">
        <f t="shared" si="2"/>
        <v>土</v>
      </c>
      <c r="L6" s="17" t="str">
        <f t="shared" si="2"/>
        <v>日</v>
      </c>
      <c r="M6" s="17" t="str">
        <f t="shared" si="2"/>
        <v>月</v>
      </c>
      <c r="N6" s="17" t="str">
        <f t="shared" si="2"/>
        <v>火</v>
      </c>
      <c r="O6" s="17" t="str">
        <f t="shared" si="2"/>
        <v>水</v>
      </c>
      <c r="P6" s="17" t="str">
        <f t="shared" si="2"/>
        <v>木</v>
      </c>
      <c r="Q6" s="17" t="str">
        <f t="shared" si="2"/>
        <v>金</v>
      </c>
      <c r="R6" s="17" t="str">
        <f t="shared" si="2"/>
        <v>土</v>
      </c>
      <c r="S6" s="17" t="str">
        <f t="shared" si="2"/>
        <v>日</v>
      </c>
      <c r="T6" s="17" t="str">
        <f t="shared" si="2"/>
        <v>月</v>
      </c>
      <c r="U6" s="17" t="str">
        <f t="shared" si="2"/>
        <v>火</v>
      </c>
      <c r="V6" s="17" t="str">
        <f t="shared" si="2"/>
        <v>水</v>
      </c>
      <c r="W6" s="17" t="str">
        <f t="shared" si="2"/>
        <v>木</v>
      </c>
      <c r="X6" s="17" t="str">
        <f t="shared" si="2"/>
        <v>金</v>
      </c>
      <c r="Y6" s="17" t="str">
        <f t="shared" si="2"/>
        <v>土</v>
      </c>
      <c r="Z6" s="17" t="str">
        <f t="shared" si="2"/>
        <v>日</v>
      </c>
      <c r="AA6" s="17" t="str">
        <f t="shared" si="2"/>
        <v>月</v>
      </c>
      <c r="AB6" s="17" t="str">
        <f t="shared" si="2"/>
        <v>火</v>
      </c>
      <c r="AC6" s="17" t="str">
        <f t="shared" si="2"/>
        <v>水</v>
      </c>
      <c r="AD6" s="17" t="str">
        <f t="shared" si="2"/>
        <v>木</v>
      </c>
      <c r="AE6" s="17" t="str">
        <f>TEXT(AE5,"aaa")</f>
        <v>金</v>
      </c>
      <c r="AF6" s="25" t="str">
        <f>TEXT(AF5,"aaa")</f>
        <v>土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918</v>
      </c>
      <c r="C7" s="53">
        <v>900</v>
      </c>
      <c r="D7" s="53">
        <v>918</v>
      </c>
      <c r="E7" s="53">
        <v>918</v>
      </c>
      <c r="F7" s="53">
        <v>918</v>
      </c>
      <c r="G7" s="53">
        <v>900</v>
      </c>
      <c r="H7" s="53">
        <v>912</v>
      </c>
      <c r="I7" s="53">
        <v>906</v>
      </c>
      <c r="J7" s="53">
        <v>906</v>
      </c>
      <c r="K7" s="53">
        <v>900</v>
      </c>
      <c r="L7" s="53">
        <v>900</v>
      </c>
      <c r="M7" s="53">
        <v>906</v>
      </c>
      <c r="N7" s="53">
        <v>882</v>
      </c>
      <c r="O7" s="53">
        <v>888</v>
      </c>
      <c r="P7" s="53">
        <v>900</v>
      </c>
      <c r="Q7" s="53">
        <v>894</v>
      </c>
      <c r="R7" s="53">
        <v>888</v>
      </c>
      <c r="S7" s="53">
        <v>912</v>
      </c>
      <c r="T7" s="53">
        <v>894</v>
      </c>
      <c r="U7" s="53">
        <v>888</v>
      </c>
      <c r="V7" s="53">
        <v>888</v>
      </c>
      <c r="W7" s="53">
        <v>888</v>
      </c>
      <c r="X7" s="53">
        <v>900</v>
      </c>
      <c r="Y7" s="53">
        <v>906</v>
      </c>
      <c r="Z7" s="53">
        <v>912</v>
      </c>
      <c r="AA7" s="53">
        <v>912</v>
      </c>
      <c r="AB7" s="53">
        <v>912</v>
      </c>
      <c r="AC7" s="53">
        <v>906</v>
      </c>
      <c r="AD7" s="53">
        <v>900</v>
      </c>
      <c r="AE7" s="53">
        <v>978</v>
      </c>
      <c r="AF7" s="54">
        <v>900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9">
        <v>900</v>
      </c>
      <c r="C8" s="62">
        <v>906</v>
      </c>
      <c r="D8" s="62">
        <v>912</v>
      </c>
      <c r="E8" s="62">
        <v>918</v>
      </c>
      <c r="F8" s="62">
        <v>930</v>
      </c>
      <c r="G8" s="62">
        <v>900</v>
      </c>
      <c r="H8" s="62">
        <v>918</v>
      </c>
      <c r="I8" s="62">
        <v>894</v>
      </c>
      <c r="J8" s="62">
        <v>900</v>
      </c>
      <c r="K8" s="62">
        <v>906</v>
      </c>
      <c r="L8" s="62">
        <v>894</v>
      </c>
      <c r="M8" s="62">
        <v>906</v>
      </c>
      <c r="N8" s="62">
        <v>894</v>
      </c>
      <c r="O8" s="62">
        <v>894</v>
      </c>
      <c r="P8" s="62">
        <v>900</v>
      </c>
      <c r="Q8" s="62">
        <v>888</v>
      </c>
      <c r="R8" s="62">
        <v>900</v>
      </c>
      <c r="S8" s="62">
        <v>906</v>
      </c>
      <c r="T8" s="62">
        <v>900</v>
      </c>
      <c r="U8" s="62">
        <v>894</v>
      </c>
      <c r="V8" s="62">
        <v>900</v>
      </c>
      <c r="W8" s="62">
        <v>888</v>
      </c>
      <c r="X8" s="62">
        <v>900</v>
      </c>
      <c r="Y8" s="62">
        <v>912</v>
      </c>
      <c r="Z8" s="62">
        <v>906</v>
      </c>
      <c r="AA8" s="62">
        <v>912</v>
      </c>
      <c r="AB8" s="62">
        <v>912</v>
      </c>
      <c r="AC8" s="62">
        <v>894</v>
      </c>
      <c r="AD8" s="62">
        <v>900</v>
      </c>
      <c r="AE8" s="62">
        <v>972</v>
      </c>
      <c r="AF8" s="64">
        <v>906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9">
        <v>924</v>
      </c>
      <c r="C9" s="62">
        <v>918</v>
      </c>
      <c r="D9" s="62">
        <v>912</v>
      </c>
      <c r="E9" s="62">
        <v>912</v>
      </c>
      <c r="F9" s="62">
        <v>924</v>
      </c>
      <c r="G9" s="62">
        <v>906</v>
      </c>
      <c r="H9" s="62">
        <v>912</v>
      </c>
      <c r="I9" s="62">
        <v>900</v>
      </c>
      <c r="J9" s="62">
        <v>906</v>
      </c>
      <c r="K9" s="62">
        <v>900</v>
      </c>
      <c r="L9" s="62">
        <v>912</v>
      </c>
      <c r="M9" s="62">
        <v>900</v>
      </c>
      <c r="N9" s="62">
        <v>894</v>
      </c>
      <c r="O9" s="62">
        <v>906</v>
      </c>
      <c r="P9" s="62">
        <v>888</v>
      </c>
      <c r="Q9" s="62">
        <v>900</v>
      </c>
      <c r="R9" s="62">
        <v>894</v>
      </c>
      <c r="S9" s="62">
        <v>900</v>
      </c>
      <c r="T9" s="62">
        <v>894</v>
      </c>
      <c r="U9" s="62">
        <v>900</v>
      </c>
      <c r="V9" s="62">
        <v>894</v>
      </c>
      <c r="W9" s="62">
        <v>882</v>
      </c>
      <c r="X9" s="62">
        <v>900</v>
      </c>
      <c r="Y9" s="62">
        <v>912</v>
      </c>
      <c r="Z9" s="62">
        <v>912</v>
      </c>
      <c r="AA9" s="62">
        <v>894</v>
      </c>
      <c r="AB9" s="62">
        <v>918</v>
      </c>
      <c r="AC9" s="62">
        <v>894</v>
      </c>
      <c r="AD9" s="62">
        <v>900</v>
      </c>
      <c r="AE9" s="62">
        <v>972</v>
      </c>
      <c r="AF9" s="64">
        <v>906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9">
        <v>912</v>
      </c>
      <c r="C10" s="62">
        <v>912</v>
      </c>
      <c r="D10" s="62">
        <v>930</v>
      </c>
      <c r="E10" s="62">
        <v>918</v>
      </c>
      <c r="F10" s="62">
        <v>918</v>
      </c>
      <c r="G10" s="62">
        <v>918</v>
      </c>
      <c r="H10" s="62">
        <v>918</v>
      </c>
      <c r="I10" s="62">
        <v>906</v>
      </c>
      <c r="J10" s="62">
        <v>906</v>
      </c>
      <c r="K10" s="62">
        <v>900</v>
      </c>
      <c r="L10" s="62">
        <v>906</v>
      </c>
      <c r="M10" s="62">
        <v>906</v>
      </c>
      <c r="N10" s="62">
        <v>894</v>
      </c>
      <c r="O10" s="62">
        <v>894</v>
      </c>
      <c r="P10" s="62">
        <v>924</v>
      </c>
      <c r="Q10" s="62">
        <v>900</v>
      </c>
      <c r="R10" s="62">
        <v>894</v>
      </c>
      <c r="S10" s="62">
        <v>900</v>
      </c>
      <c r="T10" s="62">
        <v>894</v>
      </c>
      <c r="U10" s="62">
        <v>894</v>
      </c>
      <c r="V10" s="62">
        <v>894</v>
      </c>
      <c r="W10" s="62">
        <v>888</v>
      </c>
      <c r="X10" s="62">
        <v>906</v>
      </c>
      <c r="Y10" s="62">
        <v>912</v>
      </c>
      <c r="Z10" s="62">
        <v>924</v>
      </c>
      <c r="AA10" s="62">
        <v>912</v>
      </c>
      <c r="AB10" s="62">
        <v>918</v>
      </c>
      <c r="AC10" s="62">
        <v>906</v>
      </c>
      <c r="AD10" s="62">
        <v>906</v>
      </c>
      <c r="AE10" s="62">
        <v>978</v>
      </c>
      <c r="AF10" s="64">
        <v>912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9">
        <v>924</v>
      </c>
      <c r="C11" s="62">
        <v>918</v>
      </c>
      <c r="D11" s="62">
        <v>918</v>
      </c>
      <c r="E11" s="62">
        <v>918</v>
      </c>
      <c r="F11" s="62">
        <v>912</v>
      </c>
      <c r="G11" s="62">
        <v>912</v>
      </c>
      <c r="H11" s="62">
        <v>924</v>
      </c>
      <c r="I11" s="62">
        <v>912</v>
      </c>
      <c r="J11" s="62">
        <v>900</v>
      </c>
      <c r="K11" s="62">
        <v>900</v>
      </c>
      <c r="L11" s="62">
        <v>906</v>
      </c>
      <c r="M11" s="62">
        <v>894</v>
      </c>
      <c r="N11" s="62">
        <v>894</v>
      </c>
      <c r="O11" s="62">
        <v>888</v>
      </c>
      <c r="P11" s="62">
        <v>936</v>
      </c>
      <c r="Q11" s="62">
        <v>894</v>
      </c>
      <c r="R11" s="62">
        <v>894</v>
      </c>
      <c r="S11" s="62">
        <v>900</v>
      </c>
      <c r="T11" s="62">
        <v>894</v>
      </c>
      <c r="U11" s="62">
        <v>894</v>
      </c>
      <c r="V11" s="62">
        <v>900</v>
      </c>
      <c r="W11" s="62">
        <v>888</v>
      </c>
      <c r="X11" s="62">
        <v>906</v>
      </c>
      <c r="Y11" s="62">
        <v>924</v>
      </c>
      <c r="Z11" s="62">
        <v>918</v>
      </c>
      <c r="AA11" s="62">
        <v>906</v>
      </c>
      <c r="AB11" s="62">
        <v>918</v>
      </c>
      <c r="AC11" s="62">
        <v>912</v>
      </c>
      <c r="AD11" s="62">
        <v>966</v>
      </c>
      <c r="AE11" s="62">
        <v>978</v>
      </c>
      <c r="AF11" s="64">
        <v>900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9">
        <v>900</v>
      </c>
      <c r="C12" s="62">
        <v>900</v>
      </c>
      <c r="D12" s="62">
        <v>918</v>
      </c>
      <c r="E12" s="62">
        <v>918</v>
      </c>
      <c r="F12" s="62">
        <v>906</v>
      </c>
      <c r="G12" s="62">
        <v>900</v>
      </c>
      <c r="H12" s="62">
        <v>918</v>
      </c>
      <c r="I12" s="62">
        <v>900</v>
      </c>
      <c r="J12" s="62">
        <v>906</v>
      </c>
      <c r="K12" s="62">
        <v>906</v>
      </c>
      <c r="L12" s="62">
        <v>912</v>
      </c>
      <c r="M12" s="62">
        <v>900</v>
      </c>
      <c r="N12" s="62">
        <v>894</v>
      </c>
      <c r="O12" s="62">
        <v>894</v>
      </c>
      <c r="P12" s="62">
        <v>936</v>
      </c>
      <c r="Q12" s="62">
        <v>900</v>
      </c>
      <c r="R12" s="62">
        <v>900</v>
      </c>
      <c r="S12" s="62">
        <v>906</v>
      </c>
      <c r="T12" s="62">
        <v>906</v>
      </c>
      <c r="U12" s="62">
        <v>894</v>
      </c>
      <c r="V12" s="62">
        <v>888</v>
      </c>
      <c r="W12" s="62">
        <v>888</v>
      </c>
      <c r="X12" s="62">
        <v>912</v>
      </c>
      <c r="Y12" s="62">
        <v>918</v>
      </c>
      <c r="Z12" s="62">
        <v>936</v>
      </c>
      <c r="AA12" s="62">
        <v>912</v>
      </c>
      <c r="AB12" s="62">
        <v>912</v>
      </c>
      <c r="AC12" s="62">
        <v>918</v>
      </c>
      <c r="AD12" s="62">
        <v>972</v>
      </c>
      <c r="AE12" s="62">
        <v>978</v>
      </c>
      <c r="AF12" s="64">
        <v>912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9">
        <v>906</v>
      </c>
      <c r="C13" s="62">
        <v>906</v>
      </c>
      <c r="D13" s="62">
        <v>906</v>
      </c>
      <c r="E13" s="62">
        <v>924</v>
      </c>
      <c r="F13" s="62">
        <v>912</v>
      </c>
      <c r="G13" s="62">
        <v>912</v>
      </c>
      <c r="H13" s="62">
        <v>918</v>
      </c>
      <c r="I13" s="62">
        <v>912</v>
      </c>
      <c r="J13" s="62">
        <v>900</v>
      </c>
      <c r="K13" s="62">
        <v>900</v>
      </c>
      <c r="L13" s="62">
        <v>912</v>
      </c>
      <c r="M13" s="62">
        <v>906</v>
      </c>
      <c r="N13" s="62">
        <v>888</v>
      </c>
      <c r="O13" s="62">
        <v>900</v>
      </c>
      <c r="P13" s="62">
        <v>942</v>
      </c>
      <c r="Q13" s="62">
        <v>900</v>
      </c>
      <c r="R13" s="62">
        <v>894</v>
      </c>
      <c r="S13" s="62">
        <v>900</v>
      </c>
      <c r="T13" s="62">
        <v>900</v>
      </c>
      <c r="U13" s="62">
        <v>900</v>
      </c>
      <c r="V13" s="62">
        <v>900</v>
      </c>
      <c r="W13" s="62">
        <v>888</v>
      </c>
      <c r="X13" s="62">
        <v>906</v>
      </c>
      <c r="Y13" s="62">
        <v>918</v>
      </c>
      <c r="Z13" s="62">
        <v>918</v>
      </c>
      <c r="AA13" s="62">
        <v>918</v>
      </c>
      <c r="AB13" s="62">
        <v>918</v>
      </c>
      <c r="AC13" s="62">
        <v>918</v>
      </c>
      <c r="AD13" s="62">
        <v>978</v>
      </c>
      <c r="AE13" s="62">
        <v>984</v>
      </c>
      <c r="AF13" s="64">
        <v>906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900</v>
      </c>
      <c r="C14" s="63">
        <v>906</v>
      </c>
      <c r="D14" s="63">
        <v>918</v>
      </c>
      <c r="E14" s="63">
        <v>918</v>
      </c>
      <c r="F14" s="63">
        <v>918</v>
      </c>
      <c r="G14" s="63">
        <v>918</v>
      </c>
      <c r="H14" s="63">
        <v>918</v>
      </c>
      <c r="I14" s="63">
        <v>906</v>
      </c>
      <c r="J14" s="63">
        <v>900</v>
      </c>
      <c r="K14" s="63">
        <v>894</v>
      </c>
      <c r="L14" s="63">
        <v>906</v>
      </c>
      <c r="M14" s="63">
        <v>906</v>
      </c>
      <c r="N14" s="63">
        <v>900</v>
      </c>
      <c r="O14" s="63">
        <v>900</v>
      </c>
      <c r="P14" s="63">
        <v>954</v>
      </c>
      <c r="Q14" s="63">
        <v>900</v>
      </c>
      <c r="R14" s="63">
        <v>888</v>
      </c>
      <c r="S14" s="63">
        <v>900</v>
      </c>
      <c r="T14" s="63">
        <v>906</v>
      </c>
      <c r="U14" s="63">
        <v>906</v>
      </c>
      <c r="V14" s="63">
        <v>894</v>
      </c>
      <c r="W14" s="63">
        <v>888</v>
      </c>
      <c r="X14" s="63">
        <v>900</v>
      </c>
      <c r="Y14" s="63">
        <v>918</v>
      </c>
      <c r="Z14" s="63">
        <v>912</v>
      </c>
      <c r="AA14" s="63">
        <v>912</v>
      </c>
      <c r="AB14" s="63">
        <v>912</v>
      </c>
      <c r="AC14" s="63">
        <v>894</v>
      </c>
      <c r="AD14" s="63">
        <v>972</v>
      </c>
      <c r="AE14" s="63">
        <v>978</v>
      </c>
      <c r="AF14" s="65">
        <v>900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4">
        <v>912</v>
      </c>
      <c r="C15" s="53">
        <v>912</v>
      </c>
      <c r="D15" s="53">
        <v>918</v>
      </c>
      <c r="E15" s="53">
        <v>924</v>
      </c>
      <c r="F15" s="53">
        <v>930</v>
      </c>
      <c r="G15" s="53">
        <v>912</v>
      </c>
      <c r="H15" s="53">
        <v>918</v>
      </c>
      <c r="I15" s="53">
        <v>906</v>
      </c>
      <c r="J15" s="53">
        <v>906</v>
      </c>
      <c r="K15" s="53">
        <v>888</v>
      </c>
      <c r="L15" s="53">
        <v>912</v>
      </c>
      <c r="M15" s="53">
        <v>906</v>
      </c>
      <c r="N15" s="53">
        <v>894</v>
      </c>
      <c r="O15" s="53">
        <v>906</v>
      </c>
      <c r="P15" s="53">
        <v>942</v>
      </c>
      <c r="Q15" s="53">
        <v>894</v>
      </c>
      <c r="R15" s="53">
        <v>888</v>
      </c>
      <c r="S15" s="53">
        <v>906</v>
      </c>
      <c r="T15" s="53">
        <v>906</v>
      </c>
      <c r="U15" s="53">
        <v>900</v>
      </c>
      <c r="V15" s="53">
        <v>894</v>
      </c>
      <c r="W15" s="53">
        <v>894</v>
      </c>
      <c r="X15" s="53">
        <v>900</v>
      </c>
      <c r="Y15" s="53">
        <v>912</v>
      </c>
      <c r="Z15" s="53">
        <v>918</v>
      </c>
      <c r="AA15" s="53">
        <v>924</v>
      </c>
      <c r="AB15" s="53">
        <v>900</v>
      </c>
      <c r="AC15" s="53">
        <v>912</v>
      </c>
      <c r="AD15" s="53">
        <v>978</v>
      </c>
      <c r="AE15" s="53">
        <v>978</v>
      </c>
      <c r="AF15" s="54">
        <v>900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912</v>
      </c>
      <c r="C16" s="62">
        <v>906</v>
      </c>
      <c r="D16" s="62">
        <v>924</v>
      </c>
      <c r="E16" s="62">
        <v>912</v>
      </c>
      <c r="F16" s="62">
        <v>936</v>
      </c>
      <c r="G16" s="62">
        <v>918</v>
      </c>
      <c r="H16" s="62">
        <v>918</v>
      </c>
      <c r="I16" s="62">
        <v>906</v>
      </c>
      <c r="J16" s="62">
        <v>912</v>
      </c>
      <c r="K16" s="62">
        <v>906</v>
      </c>
      <c r="L16" s="62">
        <v>900</v>
      </c>
      <c r="M16" s="62">
        <v>906</v>
      </c>
      <c r="N16" s="62">
        <v>894</v>
      </c>
      <c r="O16" s="62">
        <v>900</v>
      </c>
      <c r="P16" s="62">
        <v>942</v>
      </c>
      <c r="Q16" s="62">
        <v>900</v>
      </c>
      <c r="R16" s="62">
        <v>894</v>
      </c>
      <c r="S16" s="62">
        <v>918</v>
      </c>
      <c r="T16" s="62">
        <v>906</v>
      </c>
      <c r="U16" s="62">
        <v>894</v>
      </c>
      <c r="V16" s="62">
        <v>900</v>
      </c>
      <c r="W16" s="62">
        <v>882</v>
      </c>
      <c r="X16" s="62">
        <v>906</v>
      </c>
      <c r="Y16" s="62">
        <v>912</v>
      </c>
      <c r="Z16" s="62">
        <v>912</v>
      </c>
      <c r="AA16" s="62">
        <v>924</v>
      </c>
      <c r="AB16" s="62">
        <v>906</v>
      </c>
      <c r="AC16" s="62">
        <v>906</v>
      </c>
      <c r="AD16" s="62">
        <v>978</v>
      </c>
      <c r="AE16" s="62">
        <v>984</v>
      </c>
      <c r="AF16" s="64">
        <v>906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912</v>
      </c>
      <c r="C17" s="62">
        <v>918</v>
      </c>
      <c r="D17" s="62">
        <v>930</v>
      </c>
      <c r="E17" s="62">
        <v>912</v>
      </c>
      <c r="F17" s="62">
        <v>930</v>
      </c>
      <c r="G17" s="62">
        <v>918</v>
      </c>
      <c r="H17" s="62">
        <v>912</v>
      </c>
      <c r="I17" s="62">
        <v>912</v>
      </c>
      <c r="J17" s="62">
        <v>900</v>
      </c>
      <c r="K17" s="62">
        <v>894</v>
      </c>
      <c r="L17" s="62">
        <v>906</v>
      </c>
      <c r="M17" s="62">
        <v>906</v>
      </c>
      <c r="N17" s="62">
        <v>888</v>
      </c>
      <c r="O17" s="62">
        <v>900</v>
      </c>
      <c r="P17" s="62">
        <v>942</v>
      </c>
      <c r="Q17" s="62">
        <v>906</v>
      </c>
      <c r="R17" s="62">
        <v>894</v>
      </c>
      <c r="S17" s="62">
        <v>912</v>
      </c>
      <c r="T17" s="62">
        <v>906</v>
      </c>
      <c r="U17" s="62">
        <v>888</v>
      </c>
      <c r="V17" s="62">
        <v>900</v>
      </c>
      <c r="W17" s="62">
        <v>900</v>
      </c>
      <c r="X17" s="62">
        <v>912</v>
      </c>
      <c r="Y17" s="62">
        <v>924</v>
      </c>
      <c r="Z17" s="62">
        <v>912</v>
      </c>
      <c r="AA17" s="62">
        <v>912</v>
      </c>
      <c r="AB17" s="62">
        <v>912</v>
      </c>
      <c r="AC17" s="62">
        <v>894</v>
      </c>
      <c r="AD17" s="62">
        <v>978</v>
      </c>
      <c r="AE17" s="62">
        <v>978</v>
      </c>
      <c r="AF17" s="64">
        <v>918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924</v>
      </c>
      <c r="C18" s="62">
        <v>924</v>
      </c>
      <c r="D18" s="62">
        <v>930</v>
      </c>
      <c r="E18" s="62">
        <v>924</v>
      </c>
      <c r="F18" s="62">
        <v>930</v>
      </c>
      <c r="G18" s="62">
        <v>936</v>
      </c>
      <c r="H18" s="62">
        <v>906</v>
      </c>
      <c r="I18" s="62">
        <v>912</v>
      </c>
      <c r="J18" s="62">
        <v>894</v>
      </c>
      <c r="K18" s="62">
        <v>906</v>
      </c>
      <c r="L18" s="62">
        <v>912</v>
      </c>
      <c r="M18" s="62">
        <v>912</v>
      </c>
      <c r="N18" s="62">
        <v>900</v>
      </c>
      <c r="O18" s="62">
        <v>900</v>
      </c>
      <c r="P18" s="62">
        <v>948</v>
      </c>
      <c r="Q18" s="62">
        <v>906</v>
      </c>
      <c r="R18" s="62">
        <v>894</v>
      </c>
      <c r="S18" s="62">
        <v>900</v>
      </c>
      <c r="T18" s="62">
        <v>888</v>
      </c>
      <c r="U18" s="62">
        <v>888</v>
      </c>
      <c r="V18" s="62">
        <v>906</v>
      </c>
      <c r="W18" s="62">
        <v>894</v>
      </c>
      <c r="X18" s="62">
        <v>912</v>
      </c>
      <c r="Y18" s="62">
        <v>918</v>
      </c>
      <c r="Z18" s="62">
        <v>912</v>
      </c>
      <c r="AA18" s="62">
        <v>924</v>
      </c>
      <c r="AB18" s="62">
        <v>918</v>
      </c>
      <c r="AC18" s="62">
        <v>894</v>
      </c>
      <c r="AD18" s="62">
        <v>978</v>
      </c>
      <c r="AE18" s="62">
        <v>984</v>
      </c>
      <c r="AF18" s="64">
        <v>912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918</v>
      </c>
      <c r="C19" s="62">
        <v>918</v>
      </c>
      <c r="D19" s="62">
        <v>918</v>
      </c>
      <c r="E19" s="62">
        <v>912</v>
      </c>
      <c r="F19" s="62">
        <v>912</v>
      </c>
      <c r="G19" s="62">
        <v>918</v>
      </c>
      <c r="H19" s="62">
        <v>918</v>
      </c>
      <c r="I19" s="62">
        <v>912</v>
      </c>
      <c r="J19" s="62">
        <v>906</v>
      </c>
      <c r="K19" s="62">
        <v>900</v>
      </c>
      <c r="L19" s="62">
        <v>906</v>
      </c>
      <c r="M19" s="62">
        <v>900</v>
      </c>
      <c r="N19" s="62">
        <v>900</v>
      </c>
      <c r="O19" s="62">
        <v>900</v>
      </c>
      <c r="P19" s="62">
        <v>942</v>
      </c>
      <c r="Q19" s="62">
        <v>906</v>
      </c>
      <c r="R19" s="62">
        <v>906</v>
      </c>
      <c r="S19" s="62">
        <v>912</v>
      </c>
      <c r="T19" s="62">
        <v>912</v>
      </c>
      <c r="U19" s="62">
        <v>906</v>
      </c>
      <c r="V19" s="62">
        <v>900</v>
      </c>
      <c r="W19" s="62">
        <v>906</v>
      </c>
      <c r="X19" s="62">
        <v>918</v>
      </c>
      <c r="Y19" s="62">
        <v>924</v>
      </c>
      <c r="Z19" s="62">
        <v>918</v>
      </c>
      <c r="AA19" s="62">
        <v>924</v>
      </c>
      <c r="AB19" s="62">
        <v>924</v>
      </c>
      <c r="AC19" s="62">
        <v>900</v>
      </c>
      <c r="AD19" s="62">
        <v>978</v>
      </c>
      <c r="AE19" s="62">
        <v>984</v>
      </c>
      <c r="AF19" s="64">
        <v>918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912</v>
      </c>
      <c r="C20" s="62">
        <v>912</v>
      </c>
      <c r="D20" s="62">
        <v>924</v>
      </c>
      <c r="E20" s="62">
        <v>912</v>
      </c>
      <c r="F20" s="62">
        <v>918</v>
      </c>
      <c r="G20" s="62">
        <v>918</v>
      </c>
      <c r="H20" s="62">
        <v>912</v>
      </c>
      <c r="I20" s="62">
        <v>912</v>
      </c>
      <c r="J20" s="62">
        <v>912</v>
      </c>
      <c r="K20" s="62">
        <v>906</v>
      </c>
      <c r="L20" s="62">
        <v>906</v>
      </c>
      <c r="M20" s="62">
        <v>912</v>
      </c>
      <c r="N20" s="62">
        <v>900</v>
      </c>
      <c r="O20" s="62">
        <v>888</v>
      </c>
      <c r="P20" s="62">
        <v>930</v>
      </c>
      <c r="Q20" s="62">
        <v>912</v>
      </c>
      <c r="R20" s="62">
        <v>894</v>
      </c>
      <c r="S20" s="62">
        <v>900</v>
      </c>
      <c r="T20" s="62">
        <v>906</v>
      </c>
      <c r="U20" s="62">
        <v>888</v>
      </c>
      <c r="V20" s="62">
        <v>888</v>
      </c>
      <c r="W20" s="62">
        <v>894</v>
      </c>
      <c r="X20" s="62">
        <v>924</v>
      </c>
      <c r="Y20" s="62">
        <v>924</v>
      </c>
      <c r="Z20" s="62">
        <v>924</v>
      </c>
      <c r="AA20" s="62">
        <v>924</v>
      </c>
      <c r="AB20" s="62">
        <v>930</v>
      </c>
      <c r="AC20" s="62">
        <v>906</v>
      </c>
      <c r="AD20" s="62">
        <v>978</v>
      </c>
      <c r="AE20" s="62">
        <v>978</v>
      </c>
      <c r="AF20" s="64">
        <v>912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912</v>
      </c>
      <c r="C21" s="62">
        <v>906</v>
      </c>
      <c r="D21" s="62">
        <v>918</v>
      </c>
      <c r="E21" s="62">
        <v>918</v>
      </c>
      <c r="F21" s="62">
        <v>918</v>
      </c>
      <c r="G21" s="62">
        <v>918</v>
      </c>
      <c r="H21" s="62">
        <v>924</v>
      </c>
      <c r="I21" s="62">
        <v>912</v>
      </c>
      <c r="J21" s="62">
        <v>906</v>
      </c>
      <c r="K21" s="62">
        <v>900</v>
      </c>
      <c r="L21" s="62">
        <v>912</v>
      </c>
      <c r="M21" s="62">
        <v>906</v>
      </c>
      <c r="N21" s="62">
        <v>900</v>
      </c>
      <c r="O21" s="62">
        <v>888</v>
      </c>
      <c r="P21" s="62">
        <v>930</v>
      </c>
      <c r="Q21" s="62">
        <v>936</v>
      </c>
      <c r="R21" s="62">
        <v>906</v>
      </c>
      <c r="S21" s="62">
        <v>900</v>
      </c>
      <c r="T21" s="62">
        <v>906</v>
      </c>
      <c r="U21" s="62">
        <v>918</v>
      </c>
      <c r="V21" s="62">
        <v>894</v>
      </c>
      <c r="W21" s="62">
        <v>888</v>
      </c>
      <c r="X21" s="62">
        <v>918</v>
      </c>
      <c r="Y21" s="62">
        <v>918</v>
      </c>
      <c r="Z21" s="62">
        <v>912</v>
      </c>
      <c r="AA21" s="62">
        <v>912</v>
      </c>
      <c r="AB21" s="62">
        <v>918</v>
      </c>
      <c r="AC21" s="62">
        <v>906</v>
      </c>
      <c r="AD21" s="62">
        <v>966</v>
      </c>
      <c r="AE21" s="62">
        <v>978</v>
      </c>
      <c r="AF21" s="64">
        <v>918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50">
        <v>918</v>
      </c>
      <c r="C22" s="63">
        <v>918</v>
      </c>
      <c r="D22" s="63">
        <v>930</v>
      </c>
      <c r="E22" s="63">
        <v>930</v>
      </c>
      <c r="F22" s="63">
        <v>912</v>
      </c>
      <c r="G22" s="63">
        <v>918</v>
      </c>
      <c r="H22" s="63">
        <v>954</v>
      </c>
      <c r="I22" s="63">
        <v>930</v>
      </c>
      <c r="J22" s="63">
        <v>912</v>
      </c>
      <c r="K22" s="63">
        <v>894</v>
      </c>
      <c r="L22" s="63">
        <v>906</v>
      </c>
      <c r="M22" s="63">
        <v>930</v>
      </c>
      <c r="N22" s="63">
        <v>906</v>
      </c>
      <c r="O22" s="63">
        <v>924</v>
      </c>
      <c r="P22" s="63">
        <v>936</v>
      </c>
      <c r="Q22" s="63">
        <v>948</v>
      </c>
      <c r="R22" s="63">
        <v>894</v>
      </c>
      <c r="S22" s="63">
        <v>900</v>
      </c>
      <c r="T22" s="63">
        <v>936</v>
      </c>
      <c r="U22" s="63">
        <v>930</v>
      </c>
      <c r="V22" s="63">
        <v>906</v>
      </c>
      <c r="W22" s="63">
        <v>888</v>
      </c>
      <c r="X22" s="63">
        <v>912</v>
      </c>
      <c r="Y22" s="63">
        <v>912</v>
      </c>
      <c r="Z22" s="63">
        <v>912</v>
      </c>
      <c r="AA22" s="63">
        <v>906</v>
      </c>
      <c r="AB22" s="63">
        <v>906</v>
      </c>
      <c r="AC22" s="63">
        <v>900</v>
      </c>
      <c r="AD22" s="63">
        <v>966</v>
      </c>
      <c r="AE22" s="63">
        <v>972</v>
      </c>
      <c r="AF22" s="65">
        <v>936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4">
        <v>924</v>
      </c>
      <c r="C23" s="53">
        <v>918</v>
      </c>
      <c r="D23" s="53">
        <v>924</v>
      </c>
      <c r="E23" s="53">
        <v>918</v>
      </c>
      <c r="F23" s="53">
        <v>906</v>
      </c>
      <c r="G23" s="53">
        <v>930</v>
      </c>
      <c r="H23" s="53">
        <v>960</v>
      </c>
      <c r="I23" s="53">
        <v>936</v>
      </c>
      <c r="J23" s="53">
        <v>930</v>
      </c>
      <c r="K23" s="53">
        <v>894</v>
      </c>
      <c r="L23" s="53">
        <v>906</v>
      </c>
      <c r="M23" s="53">
        <v>936</v>
      </c>
      <c r="N23" s="53">
        <v>924</v>
      </c>
      <c r="O23" s="53">
        <v>924</v>
      </c>
      <c r="P23" s="53">
        <v>924</v>
      </c>
      <c r="Q23" s="53">
        <v>924</v>
      </c>
      <c r="R23" s="53">
        <v>906</v>
      </c>
      <c r="S23" s="53">
        <v>906</v>
      </c>
      <c r="T23" s="53">
        <v>924</v>
      </c>
      <c r="U23" s="53">
        <v>918</v>
      </c>
      <c r="V23" s="53">
        <v>918</v>
      </c>
      <c r="W23" s="53">
        <v>876</v>
      </c>
      <c r="X23" s="53">
        <v>894</v>
      </c>
      <c r="Y23" s="53">
        <v>900</v>
      </c>
      <c r="Z23" s="53">
        <v>918</v>
      </c>
      <c r="AA23" s="53">
        <v>906</v>
      </c>
      <c r="AB23" s="53">
        <v>894</v>
      </c>
      <c r="AC23" s="53">
        <v>888</v>
      </c>
      <c r="AD23" s="53">
        <v>954</v>
      </c>
      <c r="AE23" s="53">
        <v>966</v>
      </c>
      <c r="AF23" s="54">
        <v>924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9">
        <v>912</v>
      </c>
      <c r="C24" s="62">
        <v>912</v>
      </c>
      <c r="D24" s="62">
        <v>924</v>
      </c>
      <c r="E24" s="62">
        <v>924</v>
      </c>
      <c r="F24" s="62">
        <v>900</v>
      </c>
      <c r="G24" s="62">
        <v>918</v>
      </c>
      <c r="H24" s="62">
        <v>930</v>
      </c>
      <c r="I24" s="62">
        <v>906</v>
      </c>
      <c r="J24" s="62">
        <v>900</v>
      </c>
      <c r="K24" s="62">
        <v>888</v>
      </c>
      <c r="L24" s="62">
        <v>894</v>
      </c>
      <c r="M24" s="62">
        <v>912</v>
      </c>
      <c r="N24" s="62">
        <v>900</v>
      </c>
      <c r="O24" s="62">
        <v>906</v>
      </c>
      <c r="P24" s="62">
        <v>912</v>
      </c>
      <c r="Q24" s="62">
        <v>906</v>
      </c>
      <c r="R24" s="62">
        <v>894</v>
      </c>
      <c r="S24" s="62">
        <v>900</v>
      </c>
      <c r="T24" s="62">
        <v>900</v>
      </c>
      <c r="U24" s="62">
        <v>912</v>
      </c>
      <c r="V24" s="62">
        <v>894</v>
      </c>
      <c r="W24" s="62">
        <v>870</v>
      </c>
      <c r="X24" s="62">
        <v>882</v>
      </c>
      <c r="Y24" s="62">
        <v>894</v>
      </c>
      <c r="Z24" s="62">
        <v>918</v>
      </c>
      <c r="AA24" s="62">
        <v>888</v>
      </c>
      <c r="AB24" s="62">
        <v>870</v>
      </c>
      <c r="AC24" s="62">
        <v>888</v>
      </c>
      <c r="AD24" s="62">
        <v>936</v>
      </c>
      <c r="AE24" s="62">
        <v>948</v>
      </c>
      <c r="AF24" s="64">
        <v>930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9">
        <v>912</v>
      </c>
      <c r="C25" s="62">
        <v>900</v>
      </c>
      <c r="D25" s="62">
        <v>924</v>
      </c>
      <c r="E25" s="62">
        <v>918</v>
      </c>
      <c r="F25" s="62">
        <v>900</v>
      </c>
      <c r="G25" s="62">
        <v>912</v>
      </c>
      <c r="H25" s="62">
        <v>906</v>
      </c>
      <c r="I25" s="62">
        <v>900</v>
      </c>
      <c r="J25" s="62">
        <v>888</v>
      </c>
      <c r="K25" s="62">
        <v>888</v>
      </c>
      <c r="L25" s="62">
        <v>894</v>
      </c>
      <c r="M25" s="62">
        <v>900</v>
      </c>
      <c r="N25" s="62">
        <v>894</v>
      </c>
      <c r="O25" s="62">
        <v>894</v>
      </c>
      <c r="P25" s="62">
        <v>912</v>
      </c>
      <c r="Q25" s="62">
        <v>894</v>
      </c>
      <c r="R25" s="62">
        <v>888</v>
      </c>
      <c r="S25" s="62">
        <v>900</v>
      </c>
      <c r="T25" s="62">
        <v>888</v>
      </c>
      <c r="U25" s="62">
        <v>894</v>
      </c>
      <c r="V25" s="62">
        <v>888</v>
      </c>
      <c r="W25" s="62">
        <v>882</v>
      </c>
      <c r="X25" s="62">
        <v>870</v>
      </c>
      <c r="Y25" s="62">
        <v>900</v>
      </c>
      <c r="Z25" s="62">
        <v>906</v>
      </c>
      <c r="AA25" s="62">
        <v>882</v>
      </c>
      <c r="AB25" s="62">
        <v>858</v>
      </c>
      <c r="AC25" s="62">
        <v>876</v>
      </c>
      <c r="AD25" s="62">
        <v>936</v>
      </c>
      <c r="AE25" s="62">
        <v>912</v>
      </c>
      <c r="AF25" s="64">
        <v>930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9">
        <v>912</v>
      </c>
      <c r="C26" s="62">
        <v>894</v>
      </c>
      <c r="D26" s="62">
        <v>912</v>
      </c>
      <c r="E26" s="62">
        <v>918</v>
      </c>
      <c r="F26" s="62">
        <v>894</v>
      </c>
      <c r="G26" s="62">
        <v>918</v>
      </c>
      <c r="H26" s="62">
        <v>912</v>
      </c>
      <c r="I26" s="62">
        <v>894</v>
      </c>
      <c r="J26" s="62">
        <v>888</v>
      </c>
      <c r="K26" s="62">
        <v>888</v>
      </c>
      <c r="L26" s="62">
        <v>900</v>
      </c>
      <c r="M26" s="62">
        <v>894</v>
      </c>
      <c r="N26" s="62">
        <v>882</v>
      </c>
      <c r="O26" s="62">
        <v>894</v>
      </c>
      <c r="P26" s="62">
        <v>930</v>
      </c>
      <c r="Q26" s="62">
        <v>894</v>
      </c>
      <c r="R26" s="62">
        <v>894</v>
      </c>
      <c r="S26" s="62">
        <v>894</v>
      </c>
      <c r="T26" s="62">
        <v>888</v>
      </c>
      <c r="U26" s="62">
        <v>882</v>
      </c>
      <c r="V26" s="62">
        <v>882</v>
      </c>
      <c r="W26" s="62">
        <v>882</v>
      </c>
      <c r="X26" s="62">
        <v>876</v>
      </c>
      <c r="Y26" s="62">
        <v>888</v>
      </c>
      <c r="Z26" s="62">
        <v>918</v>
      </c>
      <c r="AA26" s="62">
        <v>882</v>
      </c>
      <c r="AB26" s="62">
        <v>864</v>
      </c>
      <c r="AC26" s="62">
        <v>864</v>
      </c>
      <c r="AD26" s="62">
        <v>936</v>
      </c>
      <c r="AE26" s="62">
        <v>918</v>
      </c>
      <c r="AF26" s="64">
        <v>930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9">
        <v>912</v>
      </c>
      <c r="C27" s="62">
        <v>894</v>
      </c>
      <c r="D27" s="62">
        <v>912</v>
      </c>
      <c r="E27" s="62">
        <v>918</v>
      </c>
      <c r="F27" s="62">
        <v>900</v>
      </c>
      <c r="G27" s="62">
        <v>906</v>
      </c>
      <c r="H27" s="62">
        <v>912</v>
      </c>
      <c r="I27" s="62">
        <v>882</v>
      </c>
      <c r="J27" s="62">
        <v>882</v>
      </c>
      <c r="K27" s="62">
        <v>894</v>
      </c>
      <c r="L27" s="62">
        <v>900</v>
      </c>
      <c r="M27" s="62">
        <v>888</v>
      </c>
      <c r="N27" s="62">
        <v>888</v>
      </c>
      <c r="O27" s="62">
        <v>876</v>
      </c>
      <c r="P27" s="62">
        <v>930</v>
      </c>
      <c r="Q27" s="62">
        <v>894</v>
      </c>
      <c r="R27" s="62">
        <v>882</v>
      </c>
      <c r="S27" s="62">
        <v>894</v>
      </c>
      <c r="T27" s="62">
        <v>882</v>
      </c>
      <c r="U27" s="62">
        <v>888</v>
      </c>
      <c r="V27" s="62">
        <v>876</v>
      </c>
      <c r="W27" s="62">
        <v>888</v>
      </c>
      <c r="X27" s="62">
        <v>864</v>
      </c>
      <c r="Y27" s="62">
        <v>894</v>
      </c>
      <c r="Z27" s="62">
        <v>912</v>
      </c>
      <c r="AA27" s="62">
        <v>876</v>
      </c>
      <c r="AB27" s="62">
        <v>870</v>
      </c>
      <c r="AC27" s="62">
        <v>876</v>
      </c>
      <c r="AD27" s="62">
        <v>942</v>
      </c>
      <c r="AE27" s="62">
        <v>924</v>
      </c>
      <c r="AF27" s="64">
        <v>930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9">
        <v>900</v>
      </c>
      <c r="C28" s="62">
        <v>894</v>
      </c>
      <c r="D28" s="62">
        <v>912</v>
      </c>
      <c r="E28" s="62">
        <v>924</v>
      </c>
      <c r="F28" s="62">
        <v>894</v>
      </c>
      <c r="G28" s="62">
        <v>924</v>
      </c>
      <c r="H28" s="62">
        <v>900</v>
      </c>
      <c r="I28" s="62">
        <v>900</v>
      </c>
      <c r="J28" s="62">
        <v>882</v>
      </c>
      <c r="K28" s="62">
        <v>894</v>
      </c>
      <c r="L28" s="62">
        <v>900</v>
      </c>
      <c r="M28" s="62">
        <v>894</v>
      </c>
      <c r="N28" s="62">
        <v>888</v>
      </c>
      <c r="O28" s="62">
        <v>876</v>
      </c>
      <c r="P28" s="62">
        <v>924</v>
      </c>
      <c r="Q28" s="62">
        <v>888</v>
      </c>
      <c r="R28" s="62">
        <v>882</v>
      </c>
      <c r="S28" s="62">
        <v>900</v>
      </c>
      <c r="T28" s="62">
        <v>882</v>
      </c>
      <c r="U28" s="62">
        <v>882</v>
      </c>
      <c r="V28" s="62">
        <v>876</v>
      </c>
      <c r="W28" s="62">
        <v>876</v>
      </c>
      <c r="X28" s="62">
        <v>864</v>
      </c>
      <c r="Y28" s="62">
        <v>900</v>
      </c>
      <c r="Z28" s="62">
        <v>906</v>
      </c>
      <c r="AA28" s="62">
        <v>870</v>
      </c>
      <c r="AB28" s="62">
        <v>864</v>
      </c>
      <c r="AC28" s="62">
        <v>864</v>
      </c>
      <c r="AD28" s="62">
        <v>930</v>
      </c>
      <c r="AE28" s="62">
        <v>936</v>
      </c>
      <c r="AF28" s="64">
        <v>924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900</v>
      </c>
      <c r="C29" s="62">
        <v>894</v>
      </c>
      <c r="D29" s="62">
        <v>912</v>
      </c>
      <c r="E29" s="62">
        <v>906</v>
      </c>
      <c r="F29" s="62">
        <v>894</v>
      </c>
      <c r="G29" s="62">
        <v>912</v>
      </c>
      <c r="H29" s="62">
        <v>900</v>
      </c>
      <c r="I29" s="62">
        <v>894</v>
      </c>
      <c r="J29" s="62">
        <v>876</v>
      </c>
      <c r="K29" s="62">
        <v>894</v>
      </c>
      <c r="L29" s="62">
        <v>906</v>
      </c>
      <c r="M29" s="62">
        <v>900</v>
      </c>
      <c r="N29" s="62">
        <v>882</v>
      </c>
      <c r="O29" s="62">
        <v>882</v>
      </c>
      <c r="P29" s="62">
        <v>936</v>
      </c>
      <c r="Q29" s="62">
        <v>882</v>
      </c>
      <c r="R29" s="62">
        <v>894</v>
      </c>
      <c r="S29" s="62">
        <v>894</v>
      </c>
      <c r="T29" s="62">
        <v>882</v>
      </c>
      <c r="U29" s="62">
        <v>882</v>
      </c>
      <c r="V29" s="62">
        <v>870</v>
      </c>
      <c r="W29" s="62">
        <v>888</v>
      </c>
      <c r="X29" s="62">
        <v>864</v>
      </c>
      <c r="Y29" s="62">
        <v>894</v>
      </c>
      <c r="Z29" s="62">
        <v>900</v>
      </c>
      <c r="AA29" s="62">
        <v>876</v>
      </c>
      <c r="AB29" s="62">
        <v>852</v>
      </c>
      <c r="AC29" s="62">
        <v>864</v>
      </c>
      <c r="AD29" s="62">
        <v>924</v>
      </c>
      <c r="AE29" s="62">
        <v>930</v>
      </c>
      <c r="AF29" s="64">
        <v>936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50">
        <v>888</v>
      </c>
      <c r="C30" s="63">
        <v>888</v>
      </c>
      <c r="D30" s="63">
        <v>912</v>
      </c>
      <c r="E30" s="63">
        <v>918</v>
      </c>
      <c r="F30" s="63">
        <v>894</v>
      </c>
      <c r="G30" s="63">
        <v>912</v>
      </c>
      <c r="H30" s="63">
        <v>894</v>
      </c>
      <c r="I30" s="63">
        <v>900</v>
      </c>
      <c r="J30" s="63">
        <v>888</v>
      </c>
      <c r="K30" s="63">
        <v>894</v>
      </c>
      <c r="L30" s="63">
        <v>906</v>
      </c>
      <c r="M30" s="63">
        <v>906</v>
      </c>
      <c r="N30" s="63">
        <v>882</v>
      </c>
      <c r="O30" s="63">
        <v>888</v>
      </c>
      <c r="P30" s="63">
        <v>936</v>
      </c>
      <c r="Q30" s="63">
        <v>894</v>
      </c>
      <c r="R30" s="63">
        <v>894</v>
      </c>
      <c r="S30" s="63">
        <v>888</v>
      </c>
      <c r="T30" s="63">
        <v>894</v>
      </c>
      <c r="U30" s="63">
        <v>870</v>
      </c>
      <c r="V30" s="63">
        <v>870</v>
      </c>
      <c r="W30" s="63">
        <v>882</v>
      </c>
      <c r="X30" s="63">
        <v>864</v>
      </c>
      <c r="Y30" s="63">
        <v>888</v>
      </c>
      <c r="Z30" s="63">
        <v>906</v>
      </c>
      <c r="AA30" s="63">
        <v>870</v>
      </c>
      <c r="AB30" s="63">
        <v>852</v>
      </c>
      <c r="AC30" s="63">
        <v>870</v>
      </c>
      <c r="AD30" s="63">
        <v>918</v>
      </c>
      <c r="AE30" s="63">
        <v>924</v>
      </c>
      <c r="AF30" s="65">
        <v>930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4">
        <v>900</v>
      </c>
      <c r="C31" s="53">
        <v>906</v>
      </c>
      <c r="D31" s="53">
        <v>900</v>
      </c>
      <c r="E31" s="53">
        <v>912</v>
      </c>
      <c r="F31" s="53">
        <v>906</v>
      </c>
      <c r="G31" s="53">
        <v>918</v>
      </c>
      <c r="H31" s="53">
        <v>912</v>
      </c>
      <c r="I31" s="53">
        <v>894</v>
      </c>
      <c r="J31" s="53">
        <v>888</v>
      </c>
      <c r="K31" s="53">
        <v>894</v>
      </c>
      <c r="L31" s="53">
        <v>906</v>
      </c>
      <c r="M31" s="53">
        <v>906</v>
      </c>
      <c r="N31" s="53">
        <v>882</v>
      </c>
      <c r="O31" s="53">
        <v>888</v>
      </c>
      <c r="P31" s="53">
        <v>924</v>
      </c>
      <c r="Q31" s="53">
        <v>906</v>
      </c>
      <c r="R31" s="53">
        <v>900</v>
      </c>
      <c r="S31" s="53">
        <v>888</v>
      </c>
      <c r="T31" s="53">
        <v>894</v>
      </c>
      <c r="U31" s="53">
        <v>882</v>
      </c>
      <c r="V31" s="53">
        <v>888</v>
      </c>
      <c r="W31" s="53">
        <v>876</v>
      </c>
      <c r="X31" s="53">
        <v>876</v>
      </c>
      <c r="Y31" s="53">
        <v>888</v>
      </c>
      <c r="Z31" s="53">
        <v>900</v>
      </c>
      <c r="AA31" s="53">
        <v>870</v>
      </c>
      <c r="AB31" s="53">
        <v>870</v>
      </c>
      <c r="AC31" s="53">
        <v>864</v>
      </c>
      <c r="AD31" s="53">
        <v>912</v>
      </c>
      <c r="AE31" s="53">
        <v>924</v>
      </c>
      <c r="AF31" s="54">
        <v>930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9">
        <v>900</v>
      </c>
      <c r="C32" s="62">
        <v>912</v>
      </c>
      <c r="D32" s="62">
        <v>912</v>
      </c>
      <c r="E32" s="62">
        <v>918</v>
      </c>
      <c r="F32" s="62">
        <v>894</v>
      </c>
      <c r="G32" s="62">
        <v>918</v>
      </c>
      <c r="H32" s="62">
        <v>912</v>
      </c>
      <c r="I32" s="62">
        <v>900</v>
      </c>
      <c r="J32" s="62">
        <v>894</v>
      </c>
      <c r="K32" s="62">
        <v>900</v>
      </c>
      <c r="L32" s="62">
        <v>906</v>
      </c>
      <c r="M32" s="62">
        <v>906</v>
      </c>
      <c r="N32" s="62">
        <v>888</v>
      </c>
      <c r="O32" s="62">
        <v>888</v>
      </c>
      <c r="P32" s="62">
        <v>924</v>
      </c>
      <c r="Q32" s="62">
        <v>900</v>
      </c>
      <c r="R32" s="62">
        <v>894</v>
      </c>
      <c r="S32" s="62">
        <v>888</v>
      </c>
      <c r="T32" s="62">
        <v>900</v>
      </c>
      <c r="U32" s="62">
        <v>894</v>
      </c>
      <c r="V32" s="62">
        <v>888</v>
      </c>
      <c r="W32" s="62">
        <v>876</v>
      </c>
      <c r="X32" s="62">
        <v>864</v>
      </c>
      <c r="Y32" s="62">
        <v>882</v>
      </c>
      <c r="Z32" s="62">
        <v>900</v>
      </c>
      <c r="AA32" s="62">
        <v>870</v>
      </c>
      <c r="AB32" s="62">
        <v>864</v>
      </c>
      <c r="AC32" s="62">
        <v>870</v>
      </c>
      <c r="AD32" s="62">
        <v>924</v>
      </c>
      <c r="AE32" s="62">
        <v>936</v>
      </c>
      <c r="AF32" s="64">
        <v>924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9">
        <v>894</v>
      </c>
      <c r="C33" s="62">
        <v>906</v>
      </c>
      <c r="D33" s="62">
        <v>912</v>
      </c>
      <c r="E33" s="62">
        <v>912</v>
      </c>
      <c r="F33" s="62">
        <v>906</v>
      </c>
      <c r="G33" s="62">
        <v>906</v>
      </c>
      <c r="H33" s="62">
        <v>900</v>
      </c>
      <c r="I33" s="62">
        <v>882</v>
      </c>
      <c r="J33" s="62">
        <v>888</v>
      </c>
      <c r="K33" s="62">
        <v>888</v>
      </c>
      <c r="L33" s="62">
        <v>900</v>
      </c>
      <c r="M33" s="62">
        <v>900</v>
      </c>
      <c r="N33" s="62">
        <v>894</v>
      </c>
      <c r="O33" s="62">
        <v>876</v>
      </c>
      <c r="P33" s="62">
        <v>918</v>
      </c>
      <c r="Q33" s="62">
        <v>900</v>
      </c>
      <c r="R33" s="62">
        <v>900</v>
      </c>
      <c r="S33" s="62">
        <v>900</v>
      </c>
      <c r="T33" s="62">
        <v>888</v>
      </c>
      <c r="U33" s="62">
        <v>876</v>
      </c>
      <c r="V33" s="62">
        <v>882</v>
      </c>
      <c r="W33" s="62">
        <v>882</v>
      </c>
      <c r="X33" s="62">
        <v>882</v>
      </c>
      <c r="Y33" s="62">
        <v>888</v>
      </c>
      <c r="Z33" s="62">
        <v>894</v>
      </c>
      <c r="AA33" s="62">
        <v>864</v>
      </c>
      <c r="AB33" s="62">
        <v>864</v>
      </c>
      <c r="AC33" s="62">
        <v>858</v>
      </c>
      <c r="AD33" s="62">
        <v>924</v>
      </c>
      <c r="AE33" s="62">
        <v>918</v>
      </c>
      <c r="AF33" s="64">
        <v>936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9">
        <v>900</v>
      </c>
      <c r="C34" s="62">
        <v>912</v>
      </c>
      <c r="D34" s="62">
        <v>912</v>
      </c>
      <c r="E34" s="62">
        <v>900</v>
      </c>
      <c r="F34" s="62">
        <v>900</v>
      </c>
      <c r="G34" s="62">
        <v>906</v>
      </c>
      <c r="H34" s="62">
        <v>906</v>
      </c>
      <c r="I34" s="62">
        <v>894</v>
      </c>
      <c r="J34" s="62">
        <v>882</v>
      </c>
      <c r="K34" s="62">
        <v>894</v>
      </c>
      <c r="L34" s="62">
        <v>894</v>
      </c>
      <c r="M34" s="62">
        <v>888</v>
      </c>
      <c r="N34" s="62">
        <v>894</v>
      </c>
      <c r="O34" s="62">
        <v>870</v>
      </c>
      <c r="P34" s="62">
        <v>918</v>
      </c>
      <c r="Q34" s="62">
        <v>900</v>
      </c>
      <c r="R34" s="62">
        <v>882</v>
      </c>
      <c r="S34" s="62">
        <v>894</v>
      </c>
      <c r="T34" s="62">
        <v>900</v>
      </c>
      <c r="U34" s="62">
        <v>870</v>
      </c>
      <c r="V34" s="62">
        <v>876</v>
      </c>
      <c r="W34" s="62">
        <v>876</v>
      </c>
      <c r="X34" s="62">
        <v>876</v>
      </c>
      <c r="Y34" s="62">
        <v>888</v>
      </c>
      <c r="Z34" s="62">
        <v>912</v>
      </c>
      <c r="AA34" s="62">
        <v>864</v>
      </c>
      <c r="AB34" s="62">
        <v>870</v>
      </c>
      <c r="AC34" s="62">
        <v>864</v>
      </c>
      <c r="AD34" s="62">
        <v>924</v>
      </c>
      <c r="AE34" s="62">
        <v>924</v>
      </c>
      <c r="AF34" s="64">
        <v>912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9">
        <v>900</v>
      </c>
      <c r="C35" s="62">
        <v>888</v>
      </c>
      <c r="D35" s="62">
        <v>894</v>
      </c>
      <c r="E35" s="62">
        <v>906</v>
      </c>
      <c r="F35" s="62">
        <v>894</v>
      </c>
      <c r="G35" s="62">
        <v>906</v>
      </c>
      <c r="H35" s="62">
        <v>900</v>
      </c>
      <c r="I35" s="62">
        <v>888</v>
      </c>
      <c r="J35" s="62">
        <v>888</v>
      </c>
      <c r="K35" s="62">
        <v>894</v>
      </c>
      <c r="L35" s="62">
        <v>894</v>
      </c>
      <c r="M35" s="62">
        <v>900</v>
      </c>
      <c r="N35" s="62">
        <v>888</v>
      </c>
      <c r="O35" s="62">
        <v>864</v>
      </c>
      <c r="P35" s="62">
        <v>924</v>
      </c>
      <c r="Q35" s="62">
        <v>900</v>
      </c>
      <c r="R35" s="62">
        <v>882</v>
      </c>
      <c r="S35" s="62">
        <v>888</v>
      </c>
      <c r="T35" s="62">
        <v>876</v>
      </c>
      <c r="U35" s="62">
        <v>870</v>
      </c>
      <c r="V35" s="62">
        <v>876</v>
      </c>
      <c r="W35" s="62">
        <v>888</v>
      </c>
      <c r="X35" s="62">
        <v>882</v>
      </c>
      <c r="Y35" s="62">
        <v>882</v>
      </c>
      <c r="Z35" s="62">
        <v>912</v>
      </c>
      <c r="AA35" s="62">
        <v>864</v>
      </c>
      <c r="AB35" s="62">
        <v>870</v>
      </c>
      <c r="AC35" s="62">
        <v>870</v>
      </c>
      <c r="AD35" s="62">
        <v>930</v>
      </c>
      <c r="AE35" s="62">
        <v>942</v>
      </c>
      <c r="AF35" s="64">
        <v>924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9">
        <v>900</v>
      </c>
      <c r="C36" s="62">
        <v>900</v>
      </c>
      <c r="D36" s="62">
        <v>888</v>
      </c>
      <c r="E36" s="62">
        <v>906</v>
      </c>
      <c r="F36" s="62">
        <v>894</v>
      </c>
      <c r="G36" s="62">
        <v>912</v>
      </c>
      <c r="H36" s="62">
        <v>912</v>
      </c>
      <c r="I36" s="62">
        <v>876</v>
      </c>
      <c r="J36" s="62">
        <v>882</v>
      </c>
      <c r="K36" s="62">
        <v>906</v>
      </c>
      <c r="L36" s="62">
        <v>894</v>
      </c>
      <c r="M36" s="62">
        <v>900</v>
      </c>
      <c r="N36" s="62">
        <v>864</v>
      </c>
      <c r="O36" s="62">
        <v>870</v>
      </c>
      <c r="P36" s="62">
        <v>936</v>
      </c>
      <c r="Q36" s="62">
        <v>888</v>
      </c>
      <c r="R36" s="62">
        <v>882</v>
      </c>
      <c r="S36" s="62">
        <v>900</v>
      </c>
      <c r="T36" s="62">
        <v>894</v>
      </c>
      <c r="U36" s="62">
        <v>864</v>
      </c>
      <c r="V36" s="62">
        <v>876</v>
      </c>
      <c r="W36" s="62">
        <v>882</v>
      </c>
      <c r="X36" s="62">
        <v>870</v>
      </c>
      <c r="Y36" s="62">
        <v>882</v>
      </c>
      <c r="Z36" s="62">
        <v>912</v>
      </c>
      <c r="AA36" s="62">
        <v>876</v>
      </c>
      <c r="AB36" s="62">
        <v>876</v>
      </c>
      <c r="AC36" s="62">
        <v>858</v>
      </c>
      <c r="AD36" s="62">
        <v>930</v>
      </c>
      <c r="AE36" s="62">
        <v>954</v>
      </c>
      <c r="AF36" s="64">
        <v>912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9">
        <v>900</v>
      </c>
      <c r="C37" s="62">
        <v>888</v>
      </c>
      <c r="D37" s="62">
        <v>888</v>
      </c>
      <c r="E37" s="62">
        <v>918</v>
      </c>
      <c r="F37" s="62">
        <v>888</v>
      </c>
      <c r="G37" s="62">
        <v>900</v>
      </c>
      <c r="H37" s="62">
        <v>900</v>
      </c>
      <c r="I37" s="62">
        <v>888</v>
      </c>
      <c r="J37" s="62">
        <v>888</v>
      </c>
      <c r="K37" s="62">
        <v>900</v>
      </c>
      <c r="L37" s="62">
        <v>888</v>
      </c>
      <c r="M37" s="62">
        <v>894</v>
      </c>
      <c r="N37" s="62">
        <v>864</v>
      </c>
      <c r="O37" s="62">
        <v>882</v>
      </c>
      <c r="P37" s="62">
        <v>936</v>
      </c>
      <c r="Q37" s="62">
        <v>888</v>
      </c>
      <c r="R37" s="62">
        <v>882</v>
      </c>
      <c r="S37" s="62">
        <v>888</v>
      </c>
      <c r="T37" s="62">
        <v>900</v>
      </c>
      <c r="U37" s="62">
        <v>870</v>
      </c>
      <c r="V37" s="62">
        <v>888</v>
      </c>
      <c r="W37" s="62">
        <v>876</v>
      </c>
      <c r="X37" s="62">
        <v>882</v>
      </c>
      <c r="Y37" s="62">
        <v>888</v>
      </c>
      <c r="Z37" s="62">
        <v>912</v>
      </c>
      <c r="AA37" s="62">
        <v>864</v>
      </c>
      <c r="AB37" s="62">
        <v>864</v>
      </c>
      <c r="AC37" s="62">
        <v>858</v>
      </c>
      <c r="AD37" s="62">
        <v>924</v>
      </c>
      <c r="AE37" s="62">
        <v>942</v>
      </c>
      <c r="AF37" s="64">
        <v>912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912</v>
      </c>
      <c r="C38" s="63">
        <v>906</v>
      </c>
      <c r="D38" s="63">
        <v>894</v>
      </c>
      <c r="E38" s="63">
        <v>906</v>
      </c>
      <c r="F38" s="63">
        <v>882</v>
      </c>
      <c r="G38" s="63">
        <v>912</v>
      </c>
      <c r="H38" s="63">
        <v>906</v>
      </c>
      <c r="I38" s="63">
        <v>900</v>
      </c>
      <c r="J38" s="63">
        <v>882</v>
      </c>
      <c r="K38" s="63">
        <v>900</v>
      </c>
      <c r="L38" s="63">
        <v>882</v>
      </c>
      <c r="M38" s="63">
        <v>888</v>
      </c>
      <c r="N38" s="63">
        <v>882</v>
      </c>
      <c r="O38" s="63">
        <v>882</v>
      </c>
      <c r="P38" s="63">
        <v>930</v>
      </c>
      <c r="Q38" s="63">
        <v>888</v>
      </c>
      <c r="R38" s="63">
        <v>888</v>
      </c>
      <c r="S38" s="63">
        <v>888</v>
      </c>
      <c r="T38" s="63">
        <v>906</v>
      </c>
      <c r="U38" s="63">
        <v>882</v>
      </c>
      <c r="V38" s="63">
        <v>882</v>
      </c>
      <c r="W38" s="63">
        <v>864</v>
      </c>
      <c r="X38" s="63">
        <v>888</v>
      </c>
      <c r="Y38" s="63">
        <v>900</v>
      </c>
      <c r="Z38" s="63">
        <v>900</v>
      </c>
      <c r="AA38" s="63">
        <v>876</v>
      </c>
      <c r="AB38" s="63">
        <v>864</v>
      </c>
      <c r="AC38" s="63">
        <v>840</v>
      </c>
      <c r="AD38" s="63">
        <v>882</v>
      </c>
      <c r="AE38" s="63">
        <v>936</v>
      </c>
      <c r="AF38" s="65">
        <v>900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4">
        <v>912</v>
      </c>
      <c r="C39" s="53">
        <v>906</v>
      </c>
      <c r="D39" s="53">
        <v>900</v>
      </c>
      <c r="E39" s="53">
        <v>762</v>
      </c>
      <c r="F39" s="53">
        <v>894</v>
      </c>
      <c r="G39" s="53">
        <v>912</v>
      </c>
      <c r="H39" s="53">
        <v>906</v>
      </c>
      <c r="I39" s="53">
        <v>918</v>
      </c>
      <c r="J39" s="53">
        <v>870</v>
      </c>
      <c r="K39" s="53">
        <v>900</v>
      </c>
      <c r="L39" s="53">
        <v>888</v>
      </c>
      <c r="M39" s="53">
        <v>900</v>
      </c>
      <c r="N39" s="53">
        <v>894</v>
      </c>
      <c r="O39" s="53">
        <v>888</v>
      </c>
      <c r="P39" s="53">
        <v>900</v>
      </c>
      <c r="Q39" s="53">
        <v>912</v>
      </c>
      <c r="R39" s="53">
        <v>888</v>
      </c>
      <c r="S39" s="53">
        <v>894</v>
      </c>
      <c r="T39" s="53">
        <v>888</v>
      </c>
      <c r="U39" s="53">
        <v>900</v>
      </c>
      <c r="V39" s="53">
        <v>894</v>
      </c>
      <c r="W39" s="53">
        <v>852</v>
      </c>
      <c r="X39" s="53">
        <v>894</v>
      </c>
      <c r="Y39" s="53">
        <v>912</v>
      </c>
      <c r="Z39" s="53">
        <v>900</v>
      </c>
      <c r="AA39" s="53">
        <v>870</v>
      </c>
      <c r="AB39" s="53">
        <v>876</v>
      </c>
      <c r="AC39" s="53">
        <v>864</v>
      </c>
      <c r="AD39" s="53">
        <v>876</v>
      </c>
      <c r="AE39" s="53">
        <v>960</v>
      </c>
      <c r="AF39" s="54">
        <v>918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9">
        <v>924</v>
      </c>
      <c r="C40" s="62">
        <v>906</v>
      </c>
      <c r="D40" s="62">
        <v>912</v>
      </c>
      <c r="E40" s="62">
        <v>0</v>
      </c>
      <c r="F40" s="62">
        <v>888</v>
      </c>
      <c r="G40" s="62">
        <v>924</v>
      </c>
      <c r="H40" s="62">
        <v>900</v>
      </c>
      <c r="I40" s="62">
        <v>930</v>
      </c>
      <c r="J40" s="62">
        <v>882</v>
      </c>
      <c r="K40" s="62">
        <v>900</v>
      </c>
      <c r="L40" s="62">
        <v>894</v>
      </c>
      <c r="M40" s="62">
        <v>918</v>
      </c>
      <c r="N40" s="62">
        <v>906</v>
      </c>
      <c r="O40" s="62">
        <v>906</v>
      </c>
      <c r="P40" s="62">
        <v>882</v>
      </c>
      <c r="Q40" s="62">
        <v>924</v>
      </c>
      <c r="R40" s="62">
        <v>900</v>
      </c>
      <c r="S40" s="62">
        <v>882</v>
      </c>
      <c r="T40" s="62">
        <v>900</v>
      </c>
      <c r="U40" s="62">
        <v>918</v>
      </c>
      <c r="V40" s="62">
        <v>912</v>
      </c>
      <c r="W40" s="62">
        <v>870</v>
      </c>
      <c r="X40" s="62">
        <v>906</v>
      </c>
      <c r="Y40" s="62">
        <v>918</v>
      </c>
      <c r="Z40" s="62">
        <v>900</v>
      </c>
      <c r="AA40" s="62">
        <v>876</v>
      </c>
      <c r="AB40" s="62">
        <v>888</v>
      </c>
      <c r="AC40" s="62">
        <v>888</v>
      </c>
      <c r="AD40" s="62">
        <v>882</v>
      </c>
      <c r="AE40" s="62">
        <v>972</v>
      </c>
      <c r="AF40" s="64">
        <v>900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9">
        <v>912</v>
      </c>
      <c r="C41" s="62">
        <v>846</v>
      </c>
      <c r="D41" s="62">
        <v>912</v>
      </c>
      <c r="E41" s="62">
        <v>0</v>
      </c>
      <c r="F41" s="62">
        <v>894</v>
      </c>
      <c r="G41" s="62">
        <v>930</v>
      </c>
      <c r="H41" s="62">
        <v>900</v>
      </c>
      <c r="I41" s="62">
        <v>912</v>
      </c>
      <c r="J41" s="62">
        <v>888</v>
      </c>
      <c r="K41" s="62">
        <v>906</v>
      </c>
      <c r="L41" s="62">
        <v>900</v>
      </c>
      <c r="M41" s="62">
        <v>930</v>
      </c>
      <c r="N41" s="62">
        <v>882</v>
      </c>
      <c r="O41" s="62">
        <v>900</v>
      </c>
      <c r="P41" s="62">
        <v>882</v>
      </c>
      <c r="Q41" s="62">
        <v>894</v>
      </c>
      <c r="R41" s="62">
        <v>900</v>
      </c>
      <c r="S41" s="62">
        <v>894</v>
      </c>
      <c r="T41" s="62">
        <v>888</v>
      </c>
      <c r="U41" s="62">
        <v>912</v>
      </c>
      <c r="V41" s="62">
        <v>906</v>
      </c>
      <c r="W41" s="62">
        <v>876</v>
      </c>
      <c r="X41" s="62">
        <v>906</v>
      </c>
      <c r="Y41" s="62">
        <v>912</v>
      </c>
      <c r="Z41" s="62">
        <v>900</v>
      </c>
      <c r="AA41" s="62">
        <v>882</v>
      </c>
      <c r="AB41" s="62">
        <v>900</v>
      </c>
      <c r="AC41" s="62">
        <v>894</v>
      </c>
      <c r="AD41" s="62">
        <v>882</v>
      </c>
      <c r="AE41" s="62">
        <v>930</v>
      </c>
      <c r="AF41" s="64">
        <v>906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9">
        <v>906</v>
      </c>
      <c r="C42" s="62">
        <v>54</v>
      </c>
      <c r="D42" s="62">
        <v>912</v>
      </c>
      <c r="E42" s="62">
        <v>0</v>
      </c>
      <c r="F42" s="62">
        <v>894</v>
      </c>
      <c r="G42" s="62">
        <v>918</v>
      </c>
      <c r="H42" s="62">
        <v>900</v>
      </c>
      <c r="I42" s="62">
        <v>906</v>
      </c>
      <c r="J42" s="62">
        <v>888</v>
      </c>
      <c r="K42" s="62">
        <v>900</v>
      </c>
      <c r="L42" s="62">
        <v>900</v>
      </c>
      <c r="M42" s="62">
        <v>906</v>
      </c>
      <c r="N42" s="62">
        <v>882</v>
      </c>
      <c r="O42" s="62">
        <v>876</v>
      </c>
      <c r="P42" s="62">
        <v>870</v>
      </c>
      <c r="Q42" s="62">
        <v>888</v>
      </c>
      <c r="R42" s="62">
        <v>906</v>
      </c>
      <c r="S42" s="62">
        <v>888</v>
      </c>
      <c r="T42" s="62">
        <v>894</v>
      </c>
      <c r="U42" s="62">
        <v>876</v>
      </c>
      <c r="V42" s="62">
        <v>888</v>
      </c>
      <c r="W42" s="62">
        <v>882</v>
      </c>
      <c r="X42" s="62">
        <v>924</v>
      </c>
      <c r="Y42" s="62">
        <v>924</v>
      </c>
      <c r="Z42" s="62">
        <v>912</v>
      </c>
      <c r="AA42" s="62">
        <v>894</v>
      </c>
      <c r="AB42" s="62">
        <v>894</v>
      </c>
      <c r="AC42" s="62">
        <v>894</v>
      </c>
      <c r="AD42" s="62">
        <v>948</v>
      </c>
      <c r="AE42" s="62">
        <v>894</v>
      </c>
      <c r="AF42" s="64">
        <v>912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9">
        <v>906</v>
      </c>
      <c r="C43" s="62">
        <v>0</v>
      </c>
      <c r="D43" s="62">
        <v>912</v>
      </c>
      <c r="E43" s="62">
        <v>0</v>
      </c>
      <c r="F43" s="62">
        <v>900</v>
      </c>
      <c r="G43" s="62">
        <v>912</v>
      </c>
      <c r="H43" s="62">
        <v>906</v>
      </c>
      <c r="I43" s="62">
        <v>900</v>
      </c>
      <c r="J43" s="62">
        <v>894</v>
      </c>
      <c r="K43" s="62">
        <v>894</v>
      </c>
      <c r="L43" s="62">
        <v>888</v>
      </c>
      <c r="M43" s="62">
        <v>900</v>
      </c>
      <c r="N43" s="62">
        <v>888</v>
      </c>
      <c r="O43" s="62">
        <v>888</v>
      </c>
      <c r="P43" s="62">
        <v>876</v>
      </c>
      <c r="Q43" s="62">
        <v>882</v>
      </c>
      <c r="R43" s="62">
        <v>906</v>
      </c>
      <c r="S43" s="62">
        <v>882</v>
      </c>
      <c r="T43" s="62">
        <v>888</v>
      </c>
      <c r="U43" s="62">
        <v>876</v>
      </c>
      <c r="V43" s="62">
        <v>888</v>
      </c>
      <c r="W43" s="62">
        <v>894</v>
      </c>
      <c r="X43" s="62">
        <v>924</v>
      </c>
      <c r="Y43" s="62">
        <v>918</v>
      </c>
      <c r="Z43" s="62">
        <v>924</v>
      </c>
      <c r="AA43" s="62">
        <v>894</v>
      </c>
      <c r="AB43" s="62">
        <v>906</v>
      </c>
      <c r="AC43" s="62">
        <v>906</v>
      </c>
      <c r="AD43" s="62">
        <v>972</v>
      </c>
      <c r="AE43" s="62">
        <v>894</v>
      </c>
      <c r="AF43" s="64">
        <v>912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9">
        <v>900</v>
      </c>
      <c r="C44" s="62">
        <v>0</v>
      </c>
      <c r="D44" s="62">
        <v>918</v>
      </c>
      <c r="E44" s="62">
        <v>60</v>
      </c>
      <c r="F44" s="62">
        <v>912</v>
      </c>
      <c r="G44" s="62">
        <v>924</v>
      </c>
      <c r="H44" s="62">
        <v>900</v>
      </c>
      <c r="I44" s="62">
        <v>906</v>
      </c>
      <c r="J44" s="62">
        <v>906</v>
      </c>
      <c r="K44" s="62">
        <v>894</v>
      </c>
      <c r="L44" s="62">
        <v>900</v>
      </c>
      <c r="M44" s="62">
        <v>900</v>
      </c>
      <c r="N44" s="62">
        <v>888</v>
      </c>
      <c r="O44" s="62">
        <v>882</v>
      </c>
      <c r="P44" s="62">
        <v>888</v>
      </c>
      <c r="Q44" s="62">
        <v>876</v>
      </c>
      <c r="R44" s="62">
        <v>906</v>
      </c>
      <c r="S44" s="62">
        <v>888</v>
      </c>
      <c r="T44" s="62">
        <v>900</v>
      </c>
      <c r="U44" s="62">
        <v>876</v>
      </c>
      <c r="V44" s="62">
        <v>894</v>
      </c>
      <c r="W44" s="62">
        <v>894</v>
      </c>
      <c r="X44" s="62">
        <v>924</v>
      </c>
      <c r="Y44" s="62">
        <v>924</v>
      </c>
      <c r="Z44" s="62">
        <v>912</v>
      </c>
      <c r="AA44" s="62">
        <v>906</v>
      </c>
      <c r="AB44" s="62">
        <v>912</v>
      </c>
      <c r="AC44" s="62">
        <v>912</v>
      </c>
      <c r="AD44" s="62">
        <v>984</v>
      </c>
      <c r="AE44" s="62">
        <v>900</v>
      </c>
      <c r="AF44" s="64">
        <v>906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9">
        <v>900</v>
      </c>
      <c r="C45" s="62">
        <v>0</v>
      </c>
      <c r="D45" s="62">
        <v>918</v>
      </c>
      <c r="E45" s="62">
        <v>600</v>
      </c>
      <c r="F45" s="62">
        <v>912</v>
      </c>
      <c r="G45" s="62">
        <v>930</v>
      </c>
      <c r="H45" s="62">
        <v>906</v>
      </c>
      <c r="I45" s="62">
        <v>900</v>
      </c>
      <c r="J45" s="62">
        <v>894</v>
      </c>
      <c r="K45" s="62">
        <v>912</v>
      </c>
      <c r="L45" s="62">
        <v>900</v>
      </c>
      <c r="M45" s="62">
        <v>900</v>
      </c>
      <c r="N45" s="62">
        <v>888</v>
      </c>
      <c r="O45" s="62">
        <v>882</v>
      </c>
      <c r="P45" s="62">
        <v>894</v>
      </c>
      <c r="Q45" s="62">
        <v>888</v>
      </c>
      <c r="R45" s="62">
        <v>900</v>
      </c>
      <c r="S45" s="62">
        <v>894</v>
      </c>
      <c r="T45" s="62">
        <v>888</v>
      </c>
      <c r="U45" s="62">
        <v>882</v>
      </c>
      <c r="V45" s="62">
        <v>882</v>
      </c>
      <c r="W45" s="62">
        <v>894</v>
      </c>
      <c r="X45" s="62">
        <v>918</v>
      </c>
      <c r="Y45" s="62">
        <v>918</v>
      </c>
      <c r="Z45" s="62">
        <v>918</v>
      </c>
      <c r="AA45" s="62">
        <v>912</v>
      </c>
      <c r="AB45" s="62">
        <v>900</v>
      </c>
      <c r="AC45" s="62">
        <v>906</v>
      </c>
      <c r="AD45" s="62">
        <v>984</v>
      </c>
      <c r="AE45" s="62">
        <v>888</v>
      </c>
      <c r="AF45" s="64">
        <v>900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9">
        <v>912</v>
      </c>
      <c r="C46" s="62">
        <v>0</v>
      </c>
      <c r="D46" s="62">
        <v>912</v>
      </c>
      <c r="E46" s="62">
        <v>900</v>
      </c>
      <c r="F46" s="62">
        <v>906</v>
      </c>
      <c r="G46" s="62">
        <v>924</v>
      </c>
      <c r="H46" s="62">
        <v>906</v>
      </c>
      <c r="I46" s="62">
        <v>906</v>
      </c>
      <c r="J46" s="62">
        <v>906</v>
      </c>
      <c r="K46" s="62">
        <v>906</v>
      </c>
      <c r="L46" s="62">
        <v>900</v>
      </c>
      <c r="M46" s="62">
        <v>900</v>
      </c>
      <c r="N46" s="62">
        <v>888</v>
      </c>
      <c r="O46" s="62">
        <v>888</v>
      </c>
      <c r="P46" s="62">
        <v>894</v>
      </c>
      <c r="Q46" s="62">
        <v>876</v>
      </c>
      <c r="R46" s="62">
        <v>912</v>
      </c>
      <c r="S46" s="62">
        <v>894</v>
      </c>
      <c r="T46" s="62">
        <v>894</v>
      </c>
      <c r="U46" s="62">
        <v>870</v>
      </c>
      <c r="V46" s="62">
        <v>888</v>
      </c>
      <c r="W46" s="62">
        <v>894</v>
      </c>
      <c r="X46" s="62">
        <v>912</v>
      </c>
      <c r="Y46" s="62">
        <v>912</v>
      </c>
      <c r="Z46" s="62">
        <v>912</v>
      </c>
      <c r="AA46" s="62">
        <v>900</v>
      </c>
      <c r="AB46" s="62">
        <v>894</v>
      </c>
      <c r="AC46" s="62">
        <v>900</v>
      </c>
      <c r="AD46" s="62">
        <v>972</v>
      </c>
      <c r="AE46" s="62">
        <v>900</v>
      </c>
      <c r="AF46" s="64">
        <v>906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906</v>
      </c>
      <c r="C47" s="62">
        <v>270</v>
      </c>
      <c r="D47" s="62">
        <v>918</v>
      </c>
      <c r="E47" s="62">
        <v>924</v>
      </c>
      <c r="F47" s="62">
        <v>906</v>
      </c>
      <c r="G47" s="62">
        <v>912</v>
      </c>
      <c r="H47" s="62">
        <v>906</v>
      </c>
      <c r="I47" s="62">
        <v>900</v>
      </c>
      <c r="J47" s="62">
        <v>906</v>
      </c>
      <c r="K47" s="62">
        <v>900</v>
      </c>
      <c r="L47" s="62">
        <v>894</v>
      </c>
      <c r="M47" s="62">
        <v>894</v>
      </c>
      <c r="N47" s="62">
        <v>894</v>
      </c>
      <c r="O47" s="62">
        <v>888</v>
      </c>
      <c r="P47" s="62">
        <v>888</v>
      </c>
      <c r="Q47" s="62">
        <v>888</v>
      </c>
      <c r="R47" s="62">
        <v>906</v>
      </c>
      <c r="S47" s="62">
        <v>906</v>
      </c>
      <c r="T47" s="62">
        <v>888</v>
      </c>
      <c r="U47" s="62">
        <v>888</v>
      </c>
      <c r="V47" s="62">
        <v>888</v>
      </c>
      <c r="W47" s="62">
        <v>894</v>
      </c>
      <c r="X47" s="62">
        <v>912</v>
      </c>
      <c r="Y47" s="62">
        <v>912</v>
      </c>
      <c r="Z47" s="62">
        <v>900</v>
      </c>
      <c r="AA47" s="62">
        <v>906</v>
      </c>
      <c r="AB47" s="62">
        <v>894</v>
      </c>
      <c r="AC47" s="62">
        <v>906</v>
      </c>
      <c r="AD47" s="62">
        <v>978</v>
      </c>
      <c r="AE47" s="62">
        <v>906</v>
      </c>
      <c r="AF47" s="64">
        <v>900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9">
        <v>912</v>
      </c>
      <c r="C48" s="62">
        <v>786</v>
      </c>
      <c r="D48" s="62">
        <v>918</v>
      </c>
      <c r="E48" s="62">
        <v>924</v>
      </c>
      <c r="F48" s="62">
        <v>906</v>
      </c>
      <c r="G48" s="62">
        <v>924</v>
      </c>
      <c r="H48" s="62">
        <v>906</v>
      </c>
      <c r="I48" s="62">
        <v>900</v>
      </c>
      <c r="J48" s="62">
        <v>906</v>
      </c>
      <c r="K48" s="62">
        <v>912</v>
      </c>
      <c r="L48" s="62">
        <v>888</v>
      </c>
      <c r="M48" s="62">
        <v>894</v>
      </c>
      <c r="N48" s="62">
        <v>900</v>
      </c>
      <c r="O48" s="62">
        <v>894</v>
      </c>
      <c r="P48" s="62">
        <v>888</v>
      </c>
      <c r="Q48" s="62">
        <v>894</v>
      </c>
      <c r="R48" s="62">
        <v>900</v>
      </c>
      <c r="S48" s="62">
        <v>894</v>
      </c>
      <c r="T48" s="62">
        <v>894</v>
      </c>
      <c r="U48" s="62">
        <v>900</v>
      </c>
      <c r="V48" s="62">
        <v>882</v>
      </c>
      <c r="W48" s="62">
        <v>894</v>
      </c>
      <c r="X48" s="62">
        <v>918</v>
      </c>
      <c r="Y48" s="62">
        <v>918</v>
      </c>
      <c r="Z48" s="62">
        <v>906</v>
      </c>
      <c r="AA48" s="62">
        <v>906</v>
      </c>
      <c r="AB48" s="62">
        <v>888</v>
      </c>
      <c r="AC48" s="62">
        <v>906</v>
      </c>
      <c r="AD48" s="62">
        <v>972</v>
      </c>
      <c r="AE48" s="62">
        <v>900</v>
      </c>
      <c r="AF48" s="64">
        <v>900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9">
        <v>918</v>
      </c>
      <c r="C49" s="62">
        <v>918</v>
      </c>
      <c r="D49" s="62">
        <v>924</v>
      </c>
      <c r="E49" s="62">
        <v>918</v>
      </c>
      <c r="F49" s="62">
        <v>912</v>
      </c>
      <c r="G49" s="62">
        <v>924</v>
      </c>
      <c r="H49" s="62">
        <v>906</v>
      </c>
      <c r="I49" s="62">
        <v>918</v>
      </c>
      <c r="J49" s="62">
        <v>912</v>
      </c>
      <c r="K49" s="62">
        <v>906</v>
      </c>
      <c r="L49" s="62">
        <v>900</v>
      </c>
      <c r="M49" s="62">
        <v>894</v>
      </c>
      <c r="N49" s="62">
        <v>894</v>
      </c>
      <c r="O49" s="62">
        <v>894</v>
      </c>
      <c r="P49" s="62">
        <v>894</v>
      </c>
      <c r="Q49" s="62">
        <v>894</v>
      </c>
      <c r="R49" s="62">
        <v>900</v>
      </c>
      <c r="S49" s="62">
        <v>900</v>
      </c>
      <c r="T49" s="62">
        <v>900</v>
      </c>
      <c r="U49" s="62">
        <v>894</v>
      </c>
      <c r="V49" s="62">
        <v>894</v>
      </c>
      <c r="W49" s="62">
        <v>900</v>
      </c>
      <c r="X49" s="62">
        <v>918</v>
      </c>
      <c r="Y49" s="62">
        <v>912</v>
      </c>
      <c r="Z49" s="62">
        <v>906</v>
      </c>
      <c r="AA49" s="62">
        <v>918</v>
      </c>
      <c r="AB49" s="62">
        <v>900</v>
      </c>
      <c r="AC49" s="62">
        <v>894</v>
      </c>
      <c r="AD49" s="62">
        <v>966</v>
      </c>
      <c r="AE49" s="62">
        <v>906</v>
      </c>
      <c r="AF49" s="64">
        <v>894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50">
        <v>918</v>
      </c>
      <c r="C50" s="63">
        <v>918</v>
      </c>
      <c r="D50" s="63">
        <v>924</v>
      </c>
      <c r="E50" s="63">
        <v>924</v>
      </c>
      <c r="F50" s="63">
        <v>912</v>
      </c>
      <c r="G50" s="63">
        <v>924</v>
      </c>
      <c r="H50" s="63">
        <v>894</v>
      </c>
      <c r="I50" s="63">
        <v>906</v>
      </c>
      <c r="J50" s="63">
        <v>906</v>
      </c>
      <c r="K50" s="63">
        <v>906</v>
      </c>
      <c r="L50" s="63">
        <v>906</v>
      </c>
      <c r="M50" s="63">
        <v>888</v>
      </c>
      <c r="N50" s="63">
        <v>906</v>
      </c>
      <c r="O50" s="63">
        <v>894</v>
      </c>
      <c r="P50" s="63">
        <v>894</v>
      </c>
      <c r="Q50" s="63">
        <v>894</v>
      </c>
      <c r="R50" s="63">
        <v>906</v>
      </c>
      <c r="S50" s="63">
        <v>906</v>
      </c>
      <c r="T50" s="63">
        <v>894</v>
      </c>
      <c r="U50" s="63">
        <v>900</v>
      </c>
      <c r="V50" s="63">
        <v>882</v>
      </c>
      <c r="W50" s="63">
        <v>900</v>
      </c>
      <c r="X50" s="63">
        <v>924</v>
      </c>
      <c r="Y50" s="63">
        <v>924</v>
      </c>
      <c r="Z50" s="63">
        <v>912</v>
      </c>
      <c r="AA50" s="63">
        <v>906</v>
      </c>
      <c r="AB50" s="63">
        <v>912</v>
      </c>
      <c r="AC50" s="63">
        <v>912</v>
      </c>
      <c r="AD50" s="63">
        <v>972</v>
      </c>
      <c r="AE50" s="63">
        <v>906</v>
      </c>
      <c r="AF50" s="65">
        <v>906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4">
        <v>918</v>
      </c>
      <c r="C51" s="53">
        <v>930</v>
      </c>
      <c r="D51" s="53">
        <v>918</v>
      </c>
      <c r="E51" s="53">
        <v>912</v>
      </c>
      <c r="F51" s="53">
        <v>900</v>
      </c>
      <c r="G51" s="53">
        <v>912</v>
      </c>
      <c r="H51" s="53">
        <v>900</v>
      </c>
      <c r="I51" s="53">
        <v>912</v>
      </c>
      <c r="J51" s="53">
        <v>906</v>
      </c>
      <c r="K51" s="53">
        <v>900</v>
      </c>
      <c r="L51" s="53">
        <v>906</v>
      </c>
      <c r="M51" s="53">
        <v>894</v>
      </c>
      <c r="N51" s="53">
        <v>894</v>
      </c>
      <c r="O51" s="53">
        <v>888</v>
      </c>
      <c r="P51" s="53">
        <v>894</v>
      </c>
      <c r="Q51" s="53">
        <v>888</v>
      </c>
      <c r="R51" s="53">
        <v>912</v>
      </c>
      <c r="S51" s="53">
        <v>906</v>
      </c>
      <c r="T51" s="53">
        <v>900</v>
      </c>
      <c r="U51" s="53">
        <v>888</v>
      </c>
      <c r="V51" s="53">
        <v>894</v>
      </c>
      <c r="W51" s="53">
        <v>912</v>
      </c>
      <c r="X51" s="53">
        <v>918</v>
      </c>
      <c r="Y51" s="53">
        <v>930</v>
      </c>
      <c r="Z51" s="53">
        <v>924</v>
      </c>
      <c r="AA51" s="53">
        <v>924</v>
      </c>
      <c r="AB51" s="53">
        <v>912</v>
      </c>
      <c r="AC51" s="53">
        <v>912</v>
      </c>
      <c r="AD51" s="53">
        <v>978</v>
      </c>
      <c r="AE51" s="53">
        <v>906</v>
      </c>
      <c r="AF51" s="54">
        <v>906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9">
        <v>906</v>
      </c>
      <c r="C52" s="62">
        <v>918</v>
      </c>
      <c r="D52" s="62">
        <v>918</v>
      </c>
      <c r="E52" s="62">
        <v>912</v>
      </c>
      <c r="F52" s="62">
        <v>894</v>
      </c>
      <c r="G52" s="62">
        <v>918</v>
      </c>
      <c r="H52" s="62">
        <v>906</v>
      </c>
      <c r="I52" s="62">
        <v>906</v>
      </c>
      <c r="J52" s="62">
        <v>912</v>
      </c>
      <c r="K52" s="62">
        <v>900</v>
      </c>
      <c r="L52" s="62">
        <v>900</v>
      </c>
      <c r="M52" s="62">
        <v>900</v>
      </c>
      <c r="N52" s="62">
        <v>900</v>
      </c>
      <c r="O52" s="62">
        <v>894</v>
      </c>
      <c r="P52" s="62">
        <v>882</v>
      </c>
      <c r="Q52" s="62">
        <v>894</v>
      </c>
      <c r="R52" s="62">
        <v>900</v>
      </c>
      <c r="S52" s="62">
        <v>906</v>
      </c>
      <c r="T52" s="62">
        <v>900</v>
      </c>
      <c r="U52" s="62">
        <v>888</v>
      </c>
      <c r="V52" s="62">
        <v>894</v>
      </c>
      <c r="W52" s="62">
        <v>906</v>
      </c>
      <c r="X52" s="62">
        <v>924</v>
      </c>
      <c r="Y52" s="62">
        <v>924</v>
      </c>
      <c r="Z52" s="62">
        <v>912</v>
      </c>
      <c r="AA52" s="62">
        <v>906</v>
      </c>
      <c r="AB52" s="62">
        <v>918</v>
      </c>
      <c r="AC52" s="62">
        <v>918</v>
      </c>
      <c r="AD52" s="62">
        <v>972</v>
      </c>
      <c r="AE52" s="62">
        <v>912</v>
      </c>
      <c r="AF52" s="64">
        <v>912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9">
        <v>900</v>
      </c>
      <c r="C53" s="62">
        <v>918</v>
      </c>
      <c r="D53" s="62">
        <v>930</v>
      </c>
      <c r="E53" s="62">
        <v>912</v>
      </c>
      <c r="F53" s="62">
        <v>894</v>
      </c>
      <c r="G53" s="62">
        <v>918</v>
      </c>
      <c r="H53" s="62">
        <v>906</v>
      </c>
      <c r="I53" s="62">
        <v>900</v>
      </c>
      <c r="J53" s="62">
        <v>900</v>
      </c>
      <c r="K53" s="62">
        <v>900</v>
      </c>
      <c r="L53" s="62">
        <v>912</v>
      </c>
      <c r="M53" s="62">
        <v>894</v>
      </c>
      <c r="N53" s="62">
        <v>894</v>
      </c>
      <c r="O53" s="62">
        <v>900</v>
      </c>
      <c r="P53" s="62">
        <v>888</v>
      </c>
      <c r="Q53" s="62">
        <v>882</v>
      </c>
      <c r="R53" s="62">
        <v>912</v>
      </c>
      <c r="S53" s="62">
        <v>900</v>
      </c>
      <c r="T53" s="62">
        <v>894</v>
      </c>
      <c r="U53" s="62">
        <v>894</v>
      </c>
      <c r="V53" s="62">
        <v>894</v>
      </c>
      <c r="W53" s="62">
        <v>900</v>
      </c>
      <c r="X53" s="62">
        <v>924</v>
      </c>
      <c r="Y53" s="62">
        <v>924</v>
      </c>
      <c r="Z53" s="62">
        <v>918</v>
      </c>
      <c r="AA53" s="62">
        <v>912</v>
      </c>
      <c r="AB53" s="62">
        <v>906</v>
      </c>
      <c r="AC53" s="62">
        <v>912</v>
      </c>
      <c r="AD53" s="62">
        <v>978</v>
      </c>
      <c r="AE53" s="62">
        <v>906</v>
      </c>
      <c r="AF53" s="64">
        <v>906</v>
      </c>
      <c r="AG53" s="211" t="str">
        <f>CONCATENATE(B3,"合計")</f>
        <v>5月合計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50">
        <v>906</v>
      </c>
      <c r="C54" s="63">
        <v>918</v>
      </c>
      <c r="D54" s="63">
        <v>918</v>
      </c>
      <c r="E54" s="63">
        <v>912</v>
      </c>
      <c r="F54" s="63">
        <v>906</v>
      </c>
      <c r="G54" s="63">
        <v>918</v>
      </c>
      <c r="H54" s="63">
        <v>900</v>
      </c>
      <c r="I54" s="63">
        <v>912</v>
      </c>
      <c r="J54" s="63">
        <v>906</v>
      </c>
      <c r="K54" s="63">
        <v>894</v>
      </c>
      <c r="L54" s="63">
        <v>912</v>
      </c>
      <c r="M54" s="63">
        <v>894</v>
      </c>
      <c r="N54" s="63">
        <v>900</v>
      </c>
      <c r="O54" s="63">
        <v>894</v>
      </c>
      <c r="P54" s="63">
        <v>894</v>
      </c>
      <c r="Q54" s="63">
        <v>882</v>
      </c>
      <c r="R54" s="63">
        <v>906</v>
      </c>
      <c r="S54" s="63">
        <v>894</v>
      </c>
      <c r="T54" s="63">
        <v>900</v>
      </c>
      <c r="U54" s="63">
        <v>882</v>
      </c>
      <c r="V54" s="63">
        <v>888</v>
      </c>
      <c r="W54" s="63">
        <v>894</v>
      </c>
      <c r="X54" s="63">
        <v>906</v>
      </c>
      <c r="Y54" s="63">
        <v>918</v>
      </c>
      <c r="Z54" s="63">
        <v>912</v>
      </c>
      <c r="AA54" s="63">
        <v>900</v>
      </c>
      <c r="AB54" s="63">
        <v>906</v>
      </c>
      <c r="AC54" s="63">
        <v>906</v>
      </c>
      <c r="AD54" s="63">
        <v>972</v>
      </c>
      <c r="AE54" s="63">
        <v>894</v>
      </c>
      <c r="AF54" s="65">
        <v>888</v>
      </c>
      <c r="AG54" s="211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43626</v>
      </c>
      <c r="C55" s="11">
        <f t="shared" ref="C55:AF55" si="3">SUM(C7:C54)</f>
        <v>38280</v>
      </c>
      <c r="D55" s="11">
        <f t="shared" si="3"/>
        <v>43920</v>
      </c>
      <c r="E55" s="11">
        <f t="shared" si="3"/>
        <v>38970</v>
      </c>
      <c r="F55" s="11">
        <f t="shared" si="3"/>
        <v>43500</v>
      </c>
      <c r="G55" s="11">
        <f t="shared" si="3"/>
        <v>43956</v>
      </c>
      <c r="H55" s="11">
        <f t="shared" si="3"/>
        <v>43710</v>
      </c>
      <c r="I55" s="11">
        <f t="shared" si="3"/>
        <v>43404</v>
      </c>
      <c r="J55" s="11">
        <f t="shared" si="3"/>
        <v>43080</v>
      </c>
      <c r="K55" s="11">
        <f>SUM(K7:K54)</f>
        <v>43140</v>
      </c>
      <c r="L55" s="11">
        <f t="shared" si="3"/>
        <v>43266</v>
      </c>
      <c r="M55" s="11">
        <f t="shared" si="3"/>
        <v>43320</v>
      </c>
      <c r="N55" s="11">
        <f t="shared" si="3"/>
        <v>42816</v>
      </c>
      <c r="O55" s="11">
        <f t="shared" si="3"/>
        <v>42786</v>
      </c>
      <c r="P55" s="11">
        <f t="shared" si="3"/>
        <v>43914</v>
      </c>
      <c r="Q55" s="11">
        <f t="shared" si="3"/>
        <v>43086</v>
      </c>
      <c r="R55" s="11">
        <f>SUM(R7:R54)</f>
        <v>43026</v>
      </c>
      <c r="S55" s="11">
        <f t="shared" si="3"/>
        <v>43110</v>
      </c>
      <c r="T55" s="11">
        <f t="shared" si="3"/>
        <v>43062</v>
      </c>
      <c r="U55" s="11">
        <f t="shared" si="3"/>
        <v>42762</v>
      </c>
      <c r="V55" s="11">
        <f t="shared" si="3"/>
        <v>42744</v>
      </c>
      <c r="W55" s="11">
        <f t="shared" si="3"/>
        <v>42564</v>
      </c>
      <c r="X55" s="11">
        <f>SUM(X7:X54)</f>
        <v>43182</v>
      </c>
      <c r="Y55" s="11">
        <f>SUM(Y7:Y54)</f>
        <v>43620</v>
      </c>
      <c r="Z55" s="11">
        <f t="shared" si="3"/>
        <v>43752</v>
      </c>
      <c r="AA55" s="11">
        <f t="shared" si="3"/>
        <v>43038</v>
      </c>
      <c r="AB55" s="11">
        <f t="shared" si="3"/>
        <v>42906</v>
      </c>
      <c r="AC55" s="11">
        <f t="shared" si="3"/>
        <v>42762</v>
      </c>
      <c r="AD55" s="11">
        <f t="shared" si="3"/>
        <v>45408</v>
      </c>
      <c r="AE55" s="11">
        <f t="shared" si="3"/>
        <v>45162</v>
      </c>
      <c r="AF55" s="12">
        <f t="shared" si="3"/>
        <v>43818</v>
      </c>
      <c r="AG55" s="203">
        <f>SUM(B55:AF55)</f>
        <v>1335690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 t="shared" ref="B56:C56" si="4">IF(B4="",SUM(B23:B50),0)</f>
        <v>0</v>
      </c>
      <c r="C56" s="7">
        <f t="shared" si="4"/>
        <v>0</v>
      </c>
      <c r="D56" s="7">
        <f t="shared" ref="D56:AF56" si="5">IF(D4="",SUM(D23:D50),0)</f>
        <v>0</v>
      </c>
      <c r="E56" s="7">
        <f t="shared" si="5"/>
        <v>0</v>
      </c>
      <c r="F56" s="7">
        <f t="shared" si="5"/>
        <v>0</v>
      </c>
      <c r="G56" s="7">
        <f t="shared" si="5"/>
        <v>0</v>
      </c>
      <c r="H56" s="7">
        <f t="shared" si="5"/>
        <v>25398</v>
      </c>
      <c r="I56" s="7">
        <f t="shared" si="5"/>
        <v>25236</v>
      </c>
      <c r="J56" s="7">
        <f t="shared" si="5"/>
        <v>24984</v>
      </c>
      <c r="K56" s="7">
        <f t="shared" si="5"/>
        <v>25146</v>
      </c>
      <c r="L56" s="7">
        <f t="shared" si="5"/>
        <v>0</v>
      </c>
      <c r="M56" s="7">
        <f t="shared" si="5"/>
        <v>25236</v>
      </c>
      <c r="N56" s="7">
        <f t="shared" si="5"/>
        <v>24906</v>
      </c>
      <c r="O56" s="7">
        <f t="shared" si="5"/>
        <v>24840</v>
      </c>
      <c r="P56" s="7">
        <f t="shared" si="5"/>
        <v>25464</v>
      </c>
      <c r="Q56" s="7">
        <f t="shared" si="5"/>
        <v>25056</v>
      </c>
      <c r="R56" s="7">
        <f t="shared" si="5"/>
        <v>25074</v>
      </c>
      <c r="S56" s="7">
        <f t="shared" si="5"/>
        <v>0</v>
      </c>
      <c r="T56" s="7">
        <f t="shared" si="5"/>
        <v>25014</v>
      </c>
      <c r="U56" s="7">
        <f t="shared" si="5"/>
        <v>24828</v>
      </c>
      <c r="V56" s="7">
        <f t="shared" si="5"/>
        <v>24828</v>
      </c>
      <c r="W56" s="7">
        <f t="shared" si="5"/>
        <v>24708</v>
      </c>
      <c r="X56" s="7">
        <f t="shared" si="5"/>
        <v>24978</v>
      </c>
      <c r="Y56" s="7">
        <f t="shared" si="5"/>
        <v>25260</v>
      </c>
      <c r="Z56" s="7">
        <f t="shared" si="5"/>
        <v>0</v>
      </c>
      <c r="AA56" s="7">
        <f t="shared" si="5"/>
        <v>24768</v>
      </c>
      <c r="AB56" s="7">
        <f t="shared" si="5"/>
        <v>24630</v>
      </c>
      <c r="AC56" s="7">
        <f t="shared" si="5"/>
        <v>24654</v>
      </c>
      <c r="AD56" s="7">
        <f t="shared" si="5"/>
        <v>26214</v>
      </c>
      <c r="AE56" s="7">
        <f t="shared" si="5"/>
        <v>25890</v>
      </c>
      <c r="AF56" s="7">
        <f t="shared" si="5"/>
        <v>25644</v>
      </c>
      <c r="AG56" s="206">
        <f>SUM(B56:AF56)</f>
        <v>552756</v>
      </c>
    </row>
    <row r="57" spans="1:45" x14ac:dyDescent="0.2">
      <c r="A57" s="33" t="s">
        <v>55</v>
      </c>
      <c r="B57" s="7">
        <f t="shared" ref="B57:C57" si="6">IF(B4="",SUM(B7:B22,B51:B54),SUM(B7:B54))</f>
        <v>43626</v>
      </c>
      <c r="C57" s="7">
        <f t="shared" si="6"/>
        <v>38280</v>
      </c>
      <c r="D57" s="7">
        <f t="shared" ref="D57:AF57" si="7">IF(D4="",SUM(D7:D22,D51:D54),SUM(D7:D54))</f>
        <v>43920</v>
      </c>
      <c r="E57" s="7">
        <f t="shared" si="7"/>
        <v>38970</v>
      </c>
      <c r="F57" s="7">
        <f t="shared" si="7"/>
        <v>43500</v>
      </c>
      <c r="G57" s="7">
        <f t="shared" si="7"/>
        <v>43956</v>
      </c>
      <c r="H57" s="7">
        <f t="shared" si="7"/>
        <v>18312</v>
      </c>
      <c r="I57" s="7">
        <f t="shared" si="7"/>
        <v>18168</v>
      </c>
      <c r="J57" s="7">
        <f t="shared" si="7"/>
        <v>18096</v>
      </c>
      <c r="K57" s="7">
        <f t="shared" si="7"/>
        <v>17994</v>
      </c>
      <c r="L57" s="7">
        <f t="shared" si="7"/>
        <v>43266</v>
      </c>
      <c r="M57" s="7">
        <f t="shared" si="7"/>
        <v>18084</v>
      </c>
      <c r="N57" s="7">
        <f t="shared" si="7"/>
        <v>17910</v>
      </c>
      <c r="O57" s="7">
        <f t="shared" si="7"/>
        <v>17946</v>
      </c>
      <c r="P57" s="7">
        <f t="shared" si="7"/>
        <v>18450</v>
      </c>
      <c r="Q57" s="7">
        <f t="shared" si="7"/>
        <v>18030</v>
      </c>
      <c r="R57" s="7">
        <f t="shared" si="7"/>
        <v>17952</v>
      </c>
      <c r="S57" s="7">
        <f t="shared" si="7"/>
        <v>43110</v>
      </c>
      <c r="T57" s="7">
        <f t="shared" si="7"/>
        <v>18048</v>
      </c>
      <c r="U57" s="7">
        <f t="shared" si="7"/>
        <v>17934</v>
      </c>
      <c r="V57" s="7">
        <f t="shared" si="7"/>
        <v>17916</v>
      </c>
      <c r="W57" s="7">
        <f t="shared" si="7"/>
        <v>17856</v>
      </c>
      <c r="X57" s="7">
        <f t="shared" si="7"/>
        <v>18204</v>
      </c>
      <c r="Y57" s="7">
        <f t="shared" si="7"/>
        <v>18360</v>
      </c>
      <c r="Z57" s="7">
        <f t="shared" si="7"/>
        <v>43752</v>
      </c>
      <c r="AA57" s="7">
        <f t="shared" si="7"/>
        <v>18270</v>
      </c>
      <c r="AB57" s="7">
        <f t="shared" si="7"/>
        <v>18276</v>
      </c>
      <c r="AC57" s="7">
        <f t="shared" si="7"/>
        <v>18108</v>
      </c>
      <c r="AD57" s="7">
        <f t="shared" si="7"/>
        <v>19194</v>
      </c>
      <c r="AE57" s="7">
        <f t="shared" si="7"/>
        <v>19272</v>
      </c>
      <c r="AF57" s="7">
        <f t="shared" si="7"/>
        <v>18174</v>
      </c>
      <c r="AG57" s="207">
        <f>SUM(B57:AF57)</f>
        <v>782934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8">AVERAGE(B7:B54)</f>
        <v>908.875</v>
      </c>
      <c r="C59" s="7">
        <f t="shared" si="8"/>
        <v>797.5</v>
      </c>
      <c r="D59" s="7">
        <f t="shared" si="8"/>
        <v>915</v>
      </c>
      <c r="E59" s="7">
        <f t="shared" si="8"/>
        <v>811.875</v>
      </c>
      <c r="F59" s="7">
        <f t="shared" si="8"/>
        <v>906.25</v>
      </c>
      <c r="G59" s="7">
        <f t="shared" si="8"/>
        <v>915.75</v>
      </c>
      <c r="H59" s="7">
        <f t="shared" si="8"/>
        <v>910.625</v>
      </c>
      <c r="I59" s="7">
        <f t="shared" si="8"/>
        <v>904.25</v>
      </c>
      <c r="J59" s="7">
        <f t="shared" si="8"/>
        <v>897.5</v>
      </c>
      <c r="K59" s="7">
        <f>AVERAGE(K7:K54)</f>
        <v>898.75</v>
      </c>
      <c r="L59" s="7">
        <f t="shared" si="8"/>
        <v>901.375</v>
      </c>
      <c r="M59" s="7">
        <f t="shared" si="8"/>
        <v>902.5</v>
      </c>
      <c r="N59" s="7">
        <f t="shared" si="8"/>
        <v>892</v>
      </c>
      <c r="O59" s="7">
        <f t="shared" si="8"/>
        <v>891.375</v>
      </c>
      <c r="P59" s="7">
        <f t="shared" si="8"/>
        <v>914.875</v>
      </c>
      <c r="Q59" s="7">
        <f t="shared" si="8"/>
        <v>897.625</v>
      </c>
      <c r="R59" s="7">
        <f>AVERAGE(R7:R54)</f>
        <v>896.375</v>
      </c>
      <c r="S59" s="7">
        <f t="shared" si="8"/>
        <v>898.125</v>
      </c>
      <c r="T59" s="7">
        <f t="shared" si="8"/>
        <v>897.125</v>
      </c>
      <c r="U59" s="7">
        <f t="shared" si="8"/>
        <v>890.875</v>
      </c>
      <c r="V59" s="7">
        <f t="shared" si="8"/>
        <v>890.5</v>
      </c>
      <c r="W59" s="7">
        <f t="shared" si="8"/>
        <v>886.75</v>
      </c>
      <c r="X59" s="7">
        <f t="shared" si="8"/>
        <v>899.625</v>
      </c>
      <c r="Y59" s="7">
        <f>AVERAGE(Y7:Y54)</f>
        <v>908.75</v>
      </c>
      <c r="Z59" s="7">
        <f t="shared" si="8"/>
        <v>911.5</v>
      </c>
      <c r="AA59" s="7">
        <f t="shared" si="8"/>
        <v>896.625</v>
      </c>
      <c r="AB59" s="7">
        <f t="shared" si="8"/>
        <v>893.875</v>
      </c>
      <c r="AC59" s="7">
        <f t="shared" si="8"/>
        <v>890.875</v>
      </c>
      <c r="AD59" s="7">
        <f t="shared" si="8"/>
        <v>946</v>
      </c>
      <c r="AE59" s="7">
        <f t="shared" si="8"/>
        <v>940.875</v>
      </c>
      <c r="AF59" s="7">
        <f t="shared" si="8"/>
        <v>912.875</v>
      </c>
      <c r="AG59" s="4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" si="9">MAX(B7:B54)</f>
        <v>924</v>
      </c>
      <c r="C60" s="7">
        <f t="shared" ref="C60:AF60" si="10">MAX(C7:C54)</f>
        <v>930</v>
      </c>
      <c r="D60" s="7">
        <f t="shared" si="10"/>
        <v>930</v>
      </c>
      <c r="E60" s="7">
        <f t="shared" si="10"/>
        <v>930</v>
      </c>
      <c r="F60" s="7">
        <f t="shared" si="10"/>
        <v>936</v>
      </c>
      <c r="G60" s="7">
        <f t="shared" si="10"/>
        <v>936</v>
      </c>
      <c r="H60" s="7">
        <f t="shared" si="10"/>
        <v>960</v>
      </c>
      <c r="I60" s="7">
        <f t="shared" si="10"/>
        <v>936</v>
      </c>
      <c r="J60" s="7">
        <f t="shared" si="10"/>
        <v>930</v>
      </c>
      <c r="K60" s="7">
        <f t="shared" si="10"/>
        <v>912</v>
      </c>
      <c r="L60" s="7">
        <f t="shared" si="10"/>
        <v>912</v>
      </c>
      <c r="M60" s="7">
        <f t="shared" si="10"/>
        <v>936</v>
      </c>
      <c r="N60" s="7">
        <f t="shared" si="10"/>
        <v>924</v>
      </c>
      <c r="O60" s="7">
        <f t="shared" si="10"/>
        <v>924</v>
      </c>
      <c r="P60" s="7">
        <f t="shared" si="10"/>
        <v>954</v>
      </c>
      <c r="Q60" s="7">
        <f t="shared" si="10"/>
        <v>948</v>
      </c>
      <c r="R60" s="7">
        <f t="shared" si="10"/>
        <v>912</v>
      </c>
      <c r="S60" s="7">
        <f t="shared" si="10"/>
        <v>918</v>
      </c>
      <c r="T60" s="7">
        <f t="shared" si="10"/>
        <v>936</v>
      </c>
      <c r="U60" s="7">
        <f t="shared" si="10"/>
        <v>930</v>
      </c>
      <c r="V60" s="7">
        <f t="shared" si="10"/>
        <v>918</v>
      </c>
      <c r="W60" s="7">
        <f t="shared" si="10"/>
        <v>912</v>
      </c>
      <c r="X60" s="7">
        <f t="shared" si="10"/>
        <v>924</v>
      </c>
      <c r="Y60" s="7">
        <f t="shared" si="10"/>
        <v>930</v>
      </c>
      <c r="Z60" s="7">
        <f t="shared" si="10"/>
        <v>936</v>
      </c>
      <c r="AA60" s="7">
        <f t="shared" si="10"/>
        <v>924</v>
      </c>
      <c r="AB60" s="7">
        <f t="shared" si="10"/>
        <v>930</v>
      </c>
      <c r="AC60" s="7">
        <f t="shared" si="10"/>
        <v>918</v>
      </c>
      <c r="AD60" s="7">
        <f t="shared" si="10"/>
        <v>984</v>
      </c>
      <c r="AE60" s="7">
        <f t="shared" si="10"/>
        <v>984</v>
      </c>
      <c r="AF60" s="7">
        <f t="shared" si="10"/>
        <v>936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" si="11">MIN(B7:B54)</f>
        <v>888</v>
      </c>
      <c r="C61" s="7">
        <f t="shared" ref="C61:AF61" si="12">MIN(C7:C54)</f>
        <v>0</v>
      </c>
      <c r="D61" s="7">
        <f t="shared" si="12"/>
        <v>888</v>
      </c>
      <c r="E61" s="7">
        <f t="shared" si="12"/>
        <v>0</v>
      </c>
      <c r="F61" s="7">
        <f t="shared" si="12"/>
        <v>882</v>
      </c>
      <c r="G61" s="7">
        <f t="shared" si="12"/>
        <v>900</v>
      </c>
      <c r="H61" s="7">
        <f t="shared" si="12"/>
        <v>894</v>
      </c>
      <c r="I61" s="7">
        <f t="shared" si="12"/>
        <v>876</v>
      </c>
      <c r="J61" s="7">
        <f t="shared" si="12"/>
        <v>870</v>
      </c>
      <c r="K61" s="7">
        <f t="shared" si="12"/>
        <v>888</v>
      </c>
      <c r="L61" s="7">
        <f t="shared" si="12"/>
        <v>882</v>
      </c>
      <c r="M61" s="7">
        <f t="shared" si="12"/>
        <v>888</v>
      </c>
      <c r="N61" s="7">
        <f t="shared" si="12"/>
        <v>864</v>
      </c>
      <c r="O61" s="7">
        <f t="shared" si="12"/>
        <v>864</v>
      </c>
      <c r="P61" s="7">
        <f t="shared" si="12"/>
        <v>870</v>
      </c>
      <c r="Q61" s="7">
        <f t="shared" si="12"/>
        <v>876</v>
      </c>
      <c r="R61" s="7">
        <f t="shared" si="12"/>
        <v>882</v>
      </c>
      <c r="S61" s="7">
        <f t="shared" si="12"/>
        <v>882</v>
      </c>
      <c r="T61" s="7">
        <f t="shared" si="12"/>
        <v>876</v>
      </c>
      <c r="U61" s="7">
        <f t="shared" si="12"/>
        <v>864</v>
      </c>
      <c r="V61" s="7">
        <f t="shared" si="12"/>
        <v>870</v>
      </c>
      <c r="W61" s="7">
        <f t="shared" si="12"/>
        <v>852</v>
      </c>
      <c r="X61" s="7">
        <f t="shared" si="12"/>
        <v>864</v>
      </c>
      <c r="Y61" s="7">
        <f t="shared" si="12"/>
        <v>882</v>
      </c>
      <c r="Z61" s="7">
        <f t="shared" si="12"/>
        <v>894</v>
      </c>
      <c r="AA61" s="7">
        <f t="shared" si="12"/>
        <v>864</v>
      </c>
      <c r="AB61" s="7">
        <f t="shared" si="12"/>
        <v>852</v>
      </c>
      <c r="AC61" s="7">
        <f t="shared" si="12"/>
        <v>840</v>
      </c>
      <c r="AD61" s="7">
        <f t="shared" si="12"/>
        <v>876</v>
      </c>
      <c r="AE61" s="7">
        <f t="shared" si="12"/>
        <v>888</v>
      </c>
      <c r="AF61" s="7">
        <f t="shared" si="12"/>
        <v>888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R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tr">
        <f>'4月'!A1</f>
        <v>令和７年度　時間帯別送電実績（３０分値）</v>
      </c>
    </row>
    <row r="3" spans="1:43" x14ac:dyDescent="0.2">
      <c r="A3" s="68">
        <f>'4月'!A3</f>
        <v>7</v>
      </c>
      <c r="B3" s="1" t="s">
        <v>59</v>
      </c>
      <c r="AF3" s="2" t="s">
        <v>52</v>
      </c>
    </row>
    <row r="4" spans="1:43" s="3" customFormat="1" hidden="1" x14ac:dyDescent="0.2">
      <c r="A4" s="3">
        <f>SUM(B4:AF4)</f>
        <v>5</v>
      </c>
      <c r="B4" s="3">
        <f t="shared" ref="B4:AE4" si="0">IF(B6="日",1,"")</f>
        <v>1</v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>
        <f t="shared" si="0"/>
        <v>1</v>
      </c>
      <c r="J4" s="3" t="str">
        <f>IF(J6="日",1,"")</f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>
        <f t="shared" si="0"/>
        <v>1</v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>
        <f t="shared" si="0"/>
        <v>1</v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>
        <f t="shared" si="0"/>
        <v>1</v>
      </c>
      <c r="AE4" s="3" t="str">
        <f t="shared" si="0"/>
        <v/>
      </c>
      <c r="AF4" s="28"/>
    </row>
    <row r="5" spans="1:43" ht="13.5" customHeight="1" x14ac:dyDescent="0.2">
      <c r="A5" s="208" t="s">
        <v>53</v>
      </c>
      <c r="B5" s="13">
        <f>'5月'!AF5+1</f>
        <v>45809</v>
      </c>
      <c r="C5" s="14">
        <f>B5+1</f>
        <v>45810</v>
      </c>
      <c r="D5" s="14">
        <f>C5+1</f>
        <v>45811</v>
      </c>
      <c r="E5" s="14">
        <f t="shared" ref="E5:AD5" si="1">D5+1</f>
        <v>45812</v>
      </c>
      <c r="F5" s="14">
        <f t="shared" si="1"/>
        <v>45813</v>
      </c>
      <c r="G5" s="14">
        <f t="shared" si="1"/>
        <v>45814</v>
      </c>
      <c r="H5" s="14">
        <f t="shared" si="1"/>
        <v>45815</v>
      </c>
      <c r="I5" s="14">
        <f t="shared" si="1"/>
        <v>45816</v>
      </c>
      <c r="J5" s="14">
        <f t="shared" si="1"/>
        <v>45817</v>
      </c>
      <c r="K5" s="14">
        <f t="shared" si="1"/>
        <v>45818</v>
      </c>
      <c r="L5" s="14">
        <f t="shared" si="1"/>
        <v>45819</v>
      </c>
      <c r="M5" s="14">
        <f t="shared" si="1"/>
        <v>45820</v>
      </c>
      <c r="N5" s="14">
        <f t="shared" si="1"/>
        <v>45821</v>
      </c>
      <c r="O5" s="14">
        <f t="shared" si="1"/>
        <v>45822</v>
      </c>
      <c r="P5" s="14">
        <f t="shared" si="1"/>
        <v>45823</v>
      </c>
      <c r="Q5" s="14">
        <f t="shared" si="1"/>
        <v>45824</v>
      </c>
      <c r="R5" s="14">
        <f t="shared" si="1"/>
        <v>45825</v>
      </c>
      <c r="S5" s="14">
        <f t="shared" si="1"/>
        <v>45826</v>
      </c>
      <c r="T5" s="14">
        <f t="shared" si="1"/>
        <v>45827</v>
      </c>
      <c r="U5" s="14">
        <f t="shared" si="1"/>
        <v>45828</v>
      </c>
      <c r="V5" s="14">
        <f t="shared" si="1"/>
        <v>45829</v>
      </c>
      <c r="W5" s="14">
        <f t="shared" si="1"/>
        <v>45830</v>
      </c>
      <c r="X5" s="14">
        <f t="shared" si="1"/>
        <v>45831</v>
      </c>
      <c r="Y5" s="14">
        <f t="shared" si="1"/>
        <v>45832</v>
      </c>
      <c r="Z5" s="14">
        <f t="shared" si="1"/>
        <v>45833</v>
      </c>
      <c r="AA5" s="14">
        <f t="shared" si="1"/>
        <v>45834</v>
      </c>
      <c r="AB5" s="14">
        <f t="shared" si="1"/>
        <v>45835</v>
      </c>
      <c r="AC5" s="14">
        <f t="shared" si="1"/>
        <v>45836</v>
      </c>
      <c r="AD5" s="14">
        <f t="shared" si="1"/>
        <v>45837</v>
      </c>
      <c r="AE5" s="15">
        <f>AD5+1</f>
        <v>45838</v>
      </c>
      <c r="AF5" s="3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209"/>
      <c r="B6" s="16" t="str">
        <f>TEXT(B5,"aaa")</f>
        <v>日</v>
      </c>
      <c r="C6" s="17" t="str">
        <f>TEXT(C5,"aaa")</f>
        <v>月</v>
      </c>
      <c r="D6" s="17" t="str">
        <f t="shared" ref="D6:AD6" si="2">TEXT(D5,"aaa")</f>
        <v>火</v>
      </c>
      <c r="E6" s="17" t="str">
        <f t="shared" si="2"/>
        <v>水</v>
      </c>
      <c r="F6" s="17" t="str">
        <f t="shared" si="2"/>
        <v>木</v>
      </c>
      <c r="G6" s="17" t="str">
        <f t="shared" si="2"/>
        <v>金</v>
      </c>
      <c r="H6" s="17" t="str">
        <f t="shared" si="2"/>
        <v>土</v>
      </c>
      <c r="I6" s="17" t="str">
        <f t="shared" si="2"/>
        <v>日</v>
      </c>
      <c r="J6" s="17" t="str">
        <f t="shared" si="2"/>
        <v>月</v>
      </c>
      <c r="K6" s="17" t="str">
        <f t="shared" si="2"/>
        <v>火</v>
      </c>
      <c r="L6" s="17" t="str">
        <f t="shared" si="2"/>
        <v>水</v>
      </c>
      <c r="M6" s="17" t="str">
        <f t="shared" si="2"/>
        <v>木</v>
      </c>
      <c r="N6" s="17" t="str">
        <f t="shared" si="2"/>
        <v>金</v>
      </c>
      <c r="O6" s="17" t="str">
        <f t="shared" si="2"/>
        <v>土</v>
      </c>
      <c r="P6" s="17" t="str">
        <f t="shared" si="2"/>
        <v>日</v>
      </c>
      <c r="Q6" s="17" t="str">
        <f t="shared" si="2"/>
        <v>月</v>
      </c>
      <c r="R6" s="17" t="str">
        <f t="shared" si="2"/>
        <v>火</v>
      </c>
      <c r="S6" s="17" t="str">
        <f t="shared" si="2"/>
        <v>水</v>
      </c>
      <c r="T6" s="17" t="str">
        <f t="shared" si="2"/>
        <v>木</v>
      </c>
      <c r="U6" s="17" t="str">
        <f t="shared" si="2"/>
        <v>金</v>
      </c>
      <c r="V6" s="17" t="str">
        <f t="shared" si="2"/>
        <v>土</v>
      </c>
      <c r="W6" s="17" t="str">
        <f t="shared" si="2"/>
        <v>日</v>
      </c>
      <c r="X6" s="17" t="str">
        <f t="shared" si="2"/>
        <v>月</v>
      </c>
      <c r="Y6" s="17" t="str">
        <f t="shared" si="2"/>
        <v>火</v>
      </c>
      <c r="Z6" s="17" t="str">
        <f t="shared" si="2"/>
        <v>水</v>
      </c>
      <c r="AA6" s="17" t="str">
        <f t="shared" si="2"/>
        <v>木</v>
      </c>
      <c r="AB6" s="17" t="str">
        <f t="shared" si="2"/>
        <v>金</v>
      </c>
      <c r="AC6" s="17" t="str">
        <f t="shared" si="2"/>
        <v>土</v>
      </c>
      <c r="AD6" s="17" t="str">
        <f t="shared" si="2"/>
        <v>日</v>
      </c>
      <c r="AE6" s="17" t="str">
        <f>TEXT(AE5,"aaa")</f>
        <v>月</v>
      </c>
      <c r="AF6" s="36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9" t="s">
        <v>0</v>
      </c>
      <c r="B7" s="44">
        <v>900</v>
      </c>
      <c r="C7" s="53">
        <v>894</v>
      </c>
      <c r="D7" s="53">
        <v>900</v>
      </c>
      <c r="E7" s="53">
        <v>876</v>
      </c>
      <c r="F7" s="53">
        <v>900</v>
      </c>
      <c r="G7" s="53">
        <v>900</v>
      </c>
      <c r="H7" s="53">
        <v>888</v>
      </c>
      <c r="I7" s="53">
        <v>906</v>
      </c>
      <c r="J7" s="53">
        <v>906</v>
      </c>
      <c r="K7" s="53">
        <v>894</v>
      </c>
      <c r="L7" s="53">
        <v>894</v>
      </c>
      <c r="M7" s="53">
        <v>894</v>
      </c>
      <c r="N7" s="53">
        <v>900</v>
      </c>
      <c r="O7" s="53">
        <v>882</v>
      </c>
      <c r="P7" s="53">
        <v>864</v>
      </c>
      <c r="Q7" s="53">
        <v>876</v>
      </c>
      <c r="R7" s="53">
        <v>882</v>
      </c>
      <c r="S7" s="53">
        <v>810</v>
      </c>
      <c r="T7" s="53">
        <v>900</v>
      </c>
      <c r="U7" s="53">
        <v>894</v>
      </c>
      <c r="V7" s="53">
        <v>894</v>
      </c>
      <c r="W7" s="53">
        <v>906</v>
      </c>
      <c r="X7" s="53">
        <v>900</v>
      </c>
      <c r="Y7" s="53">
        <v>888</v>
      </c>
      <c r="Z7" s="53">
        <v>870</v>
      </c>
      <c r="AA7" s="53">
        <v>876</v>
      </c>
      <c r="AB7" s="53">
        <v>870</v>
      </c>
      <c r="AC7" s="53">
        <v>888</v>
      </c>
      <c r="AD7" s="53">
        <v>900</v>
      </c>
      <c r="AE7" s="54">
        <v>894</v>
      </c>
      <c r="AF7" s="29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20" t="s">
        <v>1</v>
      </c>
      <c r="B8" s="49">
        <v>894</v>
      </c>
      <c r="C8" s="62">
        <v>894</v>
      </c>
      <c r="D8" s="62">
        <v>894</v>
      </c>
      <c r="E8" s="62">
        <v>894</v>
      </c>
      <c r="F8" s="62">
        <v>888</v>
      </c>
      <c r="G8" s="62">
        <v>906</v>
      </c>
      <c r="H8" s="62">
        <v>894</v>
      </c>
      <c r="I8" s="62">
        <v>906</v>
      </c>
      <c r="J8" s="62">
        <v>906</v>
      </c>
      <c r="K8" s="62">
        <v>894</v>
      </c>
      <c r="L8" s="62">
        <v>900</v>
      </c>
      <c r="M8" s="62">
        <v>894</v>
      </c>
      <c r="N8" s="62">
        <v>894</v>
      </c>
      <c r="O8" s="62">
        <v>888</v>
      </c>
      <c r="P8" s="62">
        <v>870</v>
      </c>
      <c r="Q8" s="62">
        <v>876</v>
      </c>
      <c r="R8" s="62">
        <v>864</v>
      </c>
      <c r="S8" s="62">
        <v>816</v>
      </c>
      <c r="T8" s="62">
        <v>900</v>
      </c>
      <c r="U8" s="62">
        <v>888</v>
      </c>
      <c r="V8" s="62">
        <v>900</v>
      </c>
      <c r="W8" s="62">
        <v>888</v>
      </c>
      <c r="X8" s="62">
        <v>888</v>
      </c>
      <c r="Y8" s="62">
        <v>894</v>
      </c>
      <c r="Z8" s="62">
        <v>882</v>
      </c>
      <c r="AA8" s="62">
        <v>882</v>
      </c>
      <c r="AB8" s="62">
        <v>864</v>
      </c>
      <c r="AC8" s="62">
        <v>900</v>
      </c>
      <c r="AD8" s="62">
        <v>900</v>
      </c>
      <c r="AE8" s="64">
        <v>882</v>
      </c>
      <c r="AF8" s="30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20" t="s">
        <v>2</v>
      </c>
      <c r="B9" s="49">
        <v>894</v>
      </c>
      <c r="C9" s="62">
        <v>900</v>
      </c>
      <c r="D9" s="62">
        <v>900</v>
      </c>
      <c r="E9" s="62">
        <v>882</v>
      </c>
      <c r="F9" s="62">
        <v>882</v>
      </c>
      <c r="G9" s="62">
        <v>900</v>
      </c>
      <c r="H9" s="62">
        <v>894</v>
      </c>
      <c r="I9" s="62">
        <v>900</v>
      </c>
      <c r="J9" s="62">
        <v>906</v>
      </c>
      <c r="K9" s="62">
        <v>894</v>
      </c>
      <c r="L9" s="62">
        <v>894</v>
      </c>
      <c r="M9" s="62">
        <v>894</v>
      </c>
      <c r="N9" s="62">
        <v>900</v>
      </c>
      <c r="O9" s="62">
        <v>870</v>
      </c>
      <c r="P9" s="62">
        <v>876</v>
      </c>
      <c r="Q9" s="62">
        <v>870</v>
      </c>
      <c r="R9" s="62">
        <v>876</v>
      </c>
      <c r="S9" s="62">
        <v>804</v>
      </c>
      <c r="T9" s="62">
        <v>900</v>
      </c>
      <c r="U9" s="62">
        <v>900</v>
      </c>
      <c r="V9" s="62">
        <v>894</v>
      </c>
      <c r="W9" s="62">
        <v>894</v>
      </c>
      <c r="X9" s="62">
        <v>894</v>
      </c>
      <c r="Y9" s="62">
        <v>888</v>
      </c>
      <c r="Z9" s="62">
        <v>870</v>
      </c>
      <c r="AA9" s="62">
        <v>882</v>
      </c>
      <c r="AB9" s="62">
        <v>864</v>
      </c>
      <c r="AC9" s="62">
        <v>882</v>
      </c>
      <c r="AD9" s="62">
        <v>888</v>
      </c>
      <c r="AE9" s="64">
        <v>888</v>
      </c>
      <c r="AF9" s="30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20" t="s">
        <v>3</v>
      </c>
      <c r="B10" s="49">
        <v>906</v>
      </c>
      <c r="C10" s="62">
        <v>918</v>
      </c>
      <c r="D10" s="62">
        <v>900</v>
      </c>
      <c r="E10" s="62">
        <v>894</v>
      </c>
      <c r="F10" s="62">
        <v>894</v>
      </c>
      <c r="G10" s="62">
        <v>900</v>
      </c>
      <c r="H10" s="62">
        <v>900</v>
      </c>
      <c r="I10" s="62">
        <v>906</v>
      </c>
      <c r="J10" s="62">
        <v>912</v>
      </c>
      <c r="K10" s="62">
        <v>882</v>
      </c>
      <c r="L10" s="62">
        <v>894</v>
      </c>
      <c r="M10" s="62">
        <v>906</v>
      </c>
      <c r="N10" s="62">
        <v>900</v>
      </c>
      <c r="O10" s="62">
        <v>876</v>
      </c>
      <c r="P10" s="62">
        <v>882</v>
      </c>
      <c r="Q10" s="62">
        <v>876</v>
      </c>
      <c r="R10" s="62">
        <v>870</v>
      </c>
      <c r="S10" s="62">
        <v>816</v>
      </c>
      <c r="T10" s="62">
        <v>912</v>
      </c>
      <c r="U10" s="62">
        <v>894</v>
      </c>
      <c r="V10" s="62">
        <v>894</v>
      </c>
      <c r="W10" s="62">
        <v>900</v>
      </c>
      <c r="X10" s="62">
        <v>888</v>
      </c>
      <c r="Y10" s="62">
        <v>888</v>
      </c>
      <c r="Z10" s="62">
        <v>888</v>
      </c>
      <c r="AA10" s="62">
        <v>888</v>
      </c>
      <c r="AB10" s="62">
        <v>864</v>
      </c>
      <c r="AC10" s="62">
        <v>894</v>
      </c>
      <c r="AD10" s="62">
        <v>894</v>
      </c>
      <c r="AE10" s="64">
        <v>882</v>
      </c>
      <c r="AF10" s="30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20" t="s">
        <v>4</v>
      </c>
      <c r="B11" s="49">
        <v>894</v>
      </c>
      <c r="C11" s="62">
        <v>912</v>
      </c>
      <c r="D11" s="62">
        <v>894</v>
      </c>
      <c r="E11" s="62">
        <v>894</v>
      </c>
      <c r="F11" s="62">
        <v>894</v>
      </c>
      <c r="G11" s="62">
        <v>894</v>
      </c>
      <c r="H11" s="62">
        <v>906</v>
      </c>
      <c r="I11" s="62">
        <v>894</v>
      </c>
      <c r="J11" s="62">
        <v>918</v>
      </c>
      <c r="K11" s="62">
        <v>894</v>
      </c>
      <c r="L11" s="62">
        <v>888</v>
      </c>
      <c r="M11" s="62">
        <v>900</v>
      </c>
      <c r="N11" s="62">
        <v>888</v>
      </c>
      <c r="O11" s="62">
        <v>870</v>
      </c>
      <c r="P11" s="62">
        <v>870</v>
      </c>
      <c r="Q11" s="62">
        <v>876</v>
      </c>
      <c r="R11" s="62">
        <v>876</v>
      </c>
      <c r="S11" s="62">
        <v>816</v>
      </c>
      <c r="T11" s="62">
        <v>912</v>
      </c>
      <c r="U11" s="62">
        <v>894</v>
      </c>
      <c r="V11" s="62">
        <v>900</v>
      </c>
      <c r="W11" s="62">
        <v>900</v>
      </c>
      <c r="X11" s="62">
        <v>894</v>
      </c>
      <c r="Y11" s="62">
        <v>894</v>
      </c>
      <c r="Z11" s="62">
        <v>870</v>
      </c>
      <c r="AA11" s="62">
        <v>876</v>
      </c>
      <c r="AB11" s="62">
        <v>864</v>
      </c>
      <c r="AC11" s="62">
        <v>900</v>
      </c>
      <c r="AD11" s="62">
        <v>894</v>
      </c>
      <c r="AE11" s="64">
        <v>906</v>
      </c>
      <c r="AF11" s="30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20" t="s">
        <v>5</v>
      </c>
      <c r="B12" s="49">
        <v>906</v>
      </c>
      <c r="C12" s="62">
        <v>906</v>
      </c>
      <c r="D12" s="62">
        <v>894</v>
      </c>
      <c r="E12" s="62">
        <v>888</v>
      </c>
      <c r="F12" s="62">
        <v>888</v>
      </c>
      <c r="G12" s="62">
        <v>894</v>
      </c>
      <c r="H12" s="62">
        <v>900</v>
      </c>
      <c r="I12" s="62">
        <v>894</v>
      </c>
      <c r="J12" s="62">
        <v>906</v>
      </c>
      <c r="K12" s="62">
        <v>894</v>
      </c>
      <c r="L12" s="62">
        <v>888</v>
      </c>
      <c r="M12" s="62">
        <v>900</v>
      </c>
      <c r="N12" s="62">
        <v>894</v>
      </c>
      <c r="O12" s="62">
        <v>870</v>
      </c>
      <c r="P12" s="62">
        <v>888</v>
      </c>
      <c r="Q12" s="62">
        <v>876</v>
      </c>
      <c r="R12" s="62">
        <v>864</v>
      </c>
      <c r="S12" s="62">
        <v>804</v>
      </c>
      <c r="T12" s="62">
        <v>912</v>
      </c>
      <c r="U12" s="62">
        <v>894</v>
      </c>
      <c r="V12" s="62">
        <v>900</v>
      </c>
      <c r="W12" s="62">
        <v>900</v>
      </c>
      <c r="X12" s="62">
        <v>894</v>
      </c>
      <c r="Y12" s="62">
        <v>894</v>
      </c>
      <c r="Z12" s="62">
        <v>882</v>
      </c>
      <c r="AA12" s="62">
        <v>882</v>
      </c>
      <c r="AB12" s="62">
        <v>870</v>
      </c>
      <c r="AC12" s="62">
        <v>888</v>
      </c>
      <c r="AD12" s="62">
        <v>906</v>
      </c>
      <c r="AE12" s="64">
        <v>960</v>
      </c>
      <c r="AF12" s="30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20" t="s">
        <v>6</v>
      </c>
      <c r="B13" s="49">
        <v>900</v>
      </c>
      <c r="C13" s="62">
        <v>912</v>
      </c>
      <c r="D13" s="62">
        <v>894</v>
      </c>
      <c r="E13" s="62">
        <v>894</v>
      </c>
      <c r="F13" s="62">
        <v>888</v>
      </c>
      <c r="G13" s="62">
        <v>888</v>
      </c>
      <c r="H13" s="62">
        <v>900</v>
      </c>
      <c r="I13" s="62">
        <v>894</v>
      </c>
      <c r="J13" s="62">
        <v>918</v>
      </c>
      <c r="K13" s="62">
        <v>894</v>
      </c>
      <c r="L13" s="62">
        <v>900</v>
      </c>
      <c r="M13" s="62">
        <v>906</v>
      </c>
      <c r="N13" s="62">
        <v>900</v>
      </c>
      <c r="O13" s="62">
        <v>876</v>
      </c>
      <c r="P13" s="62">
        <v>894</v>
      </c>
      <c r="Q13" s="62">
        <v>882</v>
      </c>
      <c r="R13" s="62">
        <v>882</v>
      </c>
      <c r="S13" s="62">
        <v>822</v>
      </c>
      <c r="T13" s="62">
        <v>918</v>
      </c>
      <c r="U13" s="62">
        <v>888</v>
      </c>
      <c r="V13" s="62">
        <v>900</v>
      </c>
      <c r="W13" s="62">
        <v>900</v>
      </c>
      <c r="X13" s="62">
        <v>894</v>
      </c>
      <c r="Y13" s="62">
        <v>882</v>
      </c>
      <c r="Z13" s="62">
        <v>876</v>
      </c>
      <c r="AA13" s="62">
        <v>876</v>
      </c>
      <c r="AB13" s="62">
        <v>864</v>
      </c>
      <c r="AC13" s="62">
        <v>894</v>
      </c>
      <c r="AD13" s="62">
        <v>900</v>
      </c>
      <c r="AE13" s="64">
        <v>960</v>
      </c>
      <c r="AF13" s="30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8" t="s">
        <v>7</v>
      </c>
      <c r="B14" s="50">
        <v>900</v>
      </c>
      <c r="C14" s="63">
        <v>912</v>
      </c>
      <c r="D14" s="63">
        <v>900</v>
      </c>
      <c r="E14" s="63">
        <v>888</v>
      </c>
      <c r="F14" s="63">
        <v>894</v>
      </c>
      <c r="G14" s="63">
        <v>900</v>
      </c>
      <c r="H14" s="63">
        <v>918</v>
      </c>
      <c r="I14" s="63">
        <v>906</v>
      </c>
      <c r="J14" s="63">
        <v>912</v>
      </c>
      <c r="K14" s="63">
        <v>906</v>
      </c>
      <c r="L14" s="63">
        <v>894</v>
      </c>
      <c r="M14" s="63">
        <v>900</v>
      </c>
      <c r="N14" s="63">
        <v>900</v>
      </c>
      <c r="O14" s="63">
        <v>876</v>
      </c>
      <c r="P14" s="63">
        <v>894</v>
      </c>
      <c r="Q14" s="63">
        <v>876</v>
      </c>
      <c r="R14" s="63">
        <v>882</v>
      </c>
      <c r="S14" s="63">
        <v>822</v>
      </c>
      <c r="T14" s="63">
        <v>918</v>
      </c>
      <c r="U14" s="63">
        <v>900</v>
      </c>
      <c r="V14" s="63">
        <v>900</v>
      </c>
      <c r="W14" s="63">
        <v>894</v>
      </c>
      <c r="X14" s="63">
        <v>888</v>
      </c>
      <c r="Y14" s="63">
        <v>888</v>
      </c>
      <c r="Z14" s="63">
        <v>888</v>
      </c>
      <c r="AA14" s="63">
        <v>876</v>
      </c>
      <c r="AB14" s="63">
        <v>870</v>
      </c>
      <c r="AC14" s="63">
        <v>888</v>
      </c>
      <c r="AD14" s="63">
        <v>900</v>
      </c>
      <c r="AE14" s="65">
        <v>966</v>
      </c>
      <c r="AF14" s="30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9" t="s">
        <v>8</v>
      </c>
      <c r="B15" s="44">
        <v>894</v>
      </c>
      <c r="C15" s="53">
        <v>906</v>
      </c>
      <c r="D15" s="53">
        <v>900</v>
      </c>
      <c r="E15" s="53">
        <v>888</v>
      </c>
      <c r="F15" s="53">
        <v>894</v>
      </c>
      <c r="G15" s="53">
        <v>900</v>
      </c>
      <c r="H15" s="53">
        <v>906</v>
      </c>
      <c r="I15" s="53">
        <v>906</v>
      </c>
      <c r="J15" s="53">
        <v>912</v>
      </c>
      <c r="K15" s="53">
        <v>894</v>
      </c>
      <c r="L15" s="53">
        <v>900</v>
      </c>
      <c r="M15" s="53">
        <v>912</v>
      </c>
      <c r="N15" s="53">
        <v>906</v>
      </c>
      <c r="O15" s="53">
        <v>870</v>
      </c>
      <c r="P15" s="53">
        <v>888</v>
      </c>
      <c r="Q15" s="53">
        <v>882</v>
      </c>
      <c r="R15" s="53">
        <v>894</v>
      </c>
      <c r="S15" s="53">
        <v>822</v>
      </c>
      <c r="T15" s="53">
        <v>918</v>
      </c>
      <c r="U15" s="53">
        <v>894</v>
      </c>
      <c r="V15" s="53">
        <v>906</v>
      </c>
      <c r="W15" s="53">
        <v>906</v>
      </c>
      <c r="X15" s="53">
        <v>900</v>
      </c>
      <c r="Y15" s="53">
        <v>894</v>
      </c>
      <c r="Z15" s="53">
        <v>882</v>
      </c>
      <c r="AA15" s="53">
        <v>882</v>
      </c>
      <c r="AB15" s="53">
        <v>870</v>
      </c>
      <c r="AC15" s="53">
        <v>906</v>
      </c>
      <c r="AD15" s="53">
        <v>906</v>
      </c>
      <c r="AE15" s="54">
        <v>954</v>
      </c>
      <c r="AF15" s="30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20" t="s">
        <v>9</v>
      </c>
      <c r="B16" s="49">
        <v>900</v>
      </c>
      <c r="C16" s="62">
        <v>918</v>
      </c>
      <c r="D16" s="62">
        <v>906</v>
      </c>
      <c r="E16" s="62">
        <v>888</v>
      </c>
      <c r="F16" s="62">
        <v>894</v>
      </c>
      <c r="G16" s="62">
        <v>900</v>
      </c>
      <c r="H16" s="62">
        <v>894</v>
      </c>
      <c r="I16" s="62">
        <v>894</v>
      </c>
      <c r="J16" s="62">
        <v>918</v>
      </c>
      <c r="K16" s="62">
        <v>900</v>
      </c>
      <c r="L16" s="62">
        <v>906</v>
      </c>
      <c r="M16" s="62">
        <v>900</v>
      </c>
      <c r="N16" s="62">
        <v>900</v>
      </c>
      <c r="O16" s="62">
        <v>876</v>
      </c>
      <c r="P16" s="62">
        <v>888</v>
      </c>
      <c r="Q16" s="62">
        <v>876</v>
      </c>
      <c r="R16" s="62">
        <v>882</v>
      </c>
      <c r="S16" s="62">
        <v>822</v>
      </c>
      <c r="T16" s="62">
        <v>912</v>
      </c>
      <c r="U16" s="62">
        <v>894</v>
      </c>
      <c r="V16" s="62">
        <v>906</v>
      </c>
      <c r="W16" s="62">
        <v>894</v>
      </c>
      <c r="X16" s="62">
        <v>900</v>
      </c>
      <c r="Y16" s="62">
        <v>894</v>
      </c>
      <c r="Z16" s="62">
        <v>882</v>
      </c>
      <c r="AA16" s="62">
        <v>882</v>
      </c>
      <c r="AB16" s="62">
        <v>870</v>
      </c>
      <c r="AC16" s="62">
        <v>894</v>
      </c>
      <c r="AD16" s="62">
        <v>900</v>
      </c>
      <c r="AE16" s="64">
        <v>966</v>
      </c>
      <c r="AF16" s="30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20" t="s">
        <v>10</v>
      </c>
      <c r="B17" s="49">
        <v>906</v>
      </c>
      <c r="C17" s="62">
        <v>912</v>
      </c>
      <c r="D17" s="62">
        <v>900</v>
      </c>
      <c r="E17" s="62">
        <v>888</v>
      </c>
      <c r="F17" s="62">
        <v>894</v>
      </c>
      <c r="G17" s="62">
        <v>894</v>
      </c>
      <c r="H17" s="62">
        <v>900</v>
      </c>
      <c r="I17" s="62">
        <v>900</v>
      </c>
      <c r="J17" s="62">
        <v>912</v>
      </c>
      <c r="K17" s="62">
        <v>888</v>
      </c>
      <c r="L17" s="62">
        <v>894</v>
      </c>
      <c r="M17" s="62">
        <v>900</v>
      </c>
      <c r="N17" s="62">
        <v>900</v>
      </c>
      <c r="O17" s="62">
        <v>870</v>
      </c>
      <c r="P17" s="62">
        <v>888</v>
      </c>
      <c r="Q17" s="62">
        <v>870</v>
      </c>
      <c r="R17" s="62">
        <v>882</v>
      </c>
      <c r="S17" s="62">
        <v>816</v>
      </c>
      <c r="T17" s="62">
        <v>906</v>
      </c>
      <c r="U17" s="62">
        <v>894</v>
      </c>
      <c r="V17" s="62">
        <v>906</v>
      </c>
      <c r="W17" s="62">
        <v>894</v>
      </c>
      <c r="X17" s="62">
        <v>888</v>
      </c>
      <c r="Y17" s="62">
        <v>894</v>
      </c>
      <c r="Z17" s="62">
        <v>888</v>
      </c>
      <c r="AA17" s="62">
        <v>876</v>
      </c>
      <c r="AB17" s="62">
        <v>876</v>
      </c>
      <c r="AC17" s="62">
        <v>900</v>
      </c>
      <c r="AD17" s="62">
        <v>906</v>
      </c>
      <c r="AE17" s="64">
        <v>948</v>
      </c>
      <c r="AF17" s="30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20" t="s">
        <v>11</v>
      </c>
      <c r="B18" s="49">
        <v>912</v>
      </c>
      <c r="C18" s="62">
        <v>918</v>
      </c>
      <c r="D18" s="62">
        <v>912</v>
      </c>
      <c r="E18" s="62">
        <v>906</v>
      </c>
      <c r="F18" s="62">
        <v>888</v>
      </c>
      <c r="G18" s="62">
        <v>906</v>
      </c>
      <c r="H18" s="62">
        <v>906</v>
      </c>
      <c r="I18" s="62">
        <v>906</v>
      </c>
      <c r="J18" s="62">
        <v>912</v>
      </c>
      <c r="K18" s="62">
        <v>900</v>
      </c>
      <c r="L18" s="62">
        <v>906</v>
      </c>
      <c r="M18" s="62">
        <v>900</v>
      </c>
      <c r="N18" s="62">
        <v>894</v>
      </c>
      <c r="O18" s="62">
        <v>870</v>
      </c>
      <c r="P18" s="62">
        <v>888</v>
      </c>
      <c r="Q18" s="62">
        <v>882</v>
      </c>
      <c r="R18" s="62">
        <v>876</v>
      </c>
      <c r="S18" s="62">
        <v>852</v>
      </c>
      <c r="T18" s="62">
        <v>912</v>
      </c>
      <c r="U18" s="62">
        <v>900</v>
      </c>
      <c r="V18" s="62">
        <v>900</v>
      </c>
      <c r="W18" s="62">
        <v>894</v>
      </c>
      <c r="X18" s="62">
        <v>900</v>
      </c>
      <c r="Y18" s="62">
        <v>882</v>
      </c>
      <c r="Z18" s="62">
        <v>876</v>
      </c>
      <c r="AA18" s="62">
        <v>900</v>
      </c>
      <c r="AB18" s="62">
        <v>870</v>
      </c>
      <c r="AC18" s="62">
        <v>888</v>
      </c>
      <c r="AD18" s="62">
        <v>894</v>
      </c>
      <c r="AE18" s="64">
        <v>954</v>
      </c>
      <c r="AF18" s="30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20" t="s">
        <v>12</v>
      </c>
      <c r="B19" s="49">
        <v>912</v>
      </c>
      <c r="C19" s="62">
        <v>912</v>
      </c>
      <c r="D19" s="62">
        <v>918</v>
      </c>
      <c r="E19" s="62">
        <v>900</v>
      </c>
      <c r="F19" s="62">
        <v>888</v>
      </c>
      <c r="G19" s="62">
        <v>900</v>
      </c>
      <c r="H19" s="62">
        <v>900</v>
      </c>
      <c r="I19" s="62">
        <v>906</v>
      </c>
      <c r="J19" s="62">
        <v>918</v>
      </c>
      <c r="K19" s="62">
        <v>906</v>
      </c>
      <c r="L19" s="62">
        <v>906</v>
      </c>
      <c r="M19" s="62">
        <v>918</v>
      </c>
      <c r="N19" s="62">
        <v>900</v>
      </c>
      <c r="O19" s="62">
        <v>876</v>
      </c>
      <c r="P19" s="62">
        <v>888</v>
      </c>
      <c r="Q19" s="62">
        <v>882</v>
      </c>
      <c r="R19" s="62">
        <v>882</v>
      </c>
      <c r="S19" s="62">
        <v>846</v>
      </c>
      <c r="T19" s="62">
        <v>900</v>
      </c>
      <c r="U19" s="62">
        <v>894</v>
      </c>
      <c r="V19" s="62">
        <v>900</v>
      </c>
      <c r="W19" s="62">
        <v>900</v>
      </c>
      <c r="X19" s="62">
        <v>888</v>
      </c>
      <c r="Y19" s="62">
        <v>894</v>
      </c>
      <c r="Z19" s="62">
        <v>894</v>
      </c>
      <c r="AA19" s="62">
        <v>888</v>
      </c>
      <c r="AB19" s="62">
        <v>876</v>
      </c>
      <c r="AC19" s="62">
        <v>894</v>
      </c>
      <c r="AD19" s="62">
        <v>900</v>
      </c>
      <c r="AE19" s="64">
        <v>954</v>
      </c>
      <c r="AF19" s="30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20" t="s">
        <v>13</v>
      </c>
      <c r="B20" s="49">
        <v>894</v>
      </c>
      <c r="C20" s="62">
        <v>918</v>
      </c>
      <c r="D20" s="62">
        <v>906</v>
      </c>
      <c r="E20" s="62">
        <v>906</v>
      </c>
      <c r="F20" s="62">
        <v>900</v>
      </c>
      <c r="G20" s="62">
        <v>900</v>
      </c>
      <c r="H20" s="62">
        <v>900</v>
      </c>
      <c r="I20" s="62">
        <v>906</v>
      </c>
      <c r="J20" s="62">
        <v>906</v>
      </c>
      <c r="K20" s="62">
        <v>900</v>
      </c>
      <c r="L20" s="62">
        <v>900</v>
      </c>
      <c r="M20" s="62">
        <v>936</v>
      </c>
      <c r="N20" s="62">
        <v>888</v>
      </c>
      <c r="O20" s="62">
        <v>864</v>
      </c>
      <c r="P20" s="62">
        <v>888</v>
      </c>
      <c r="Q20" s="62">
        <v>882</v>
      </c>
      <c r="R20" s="62">
        <v>882</v>
      </c>
      <c r="S20" s="62">
        <v>840</v>
      </c>
      <c r="T20" s="62">
        <v>900</v>
      </c>
      <c r="U20" s="62">
        <v>894</v>
      </c>
      <c r="V20" s="62">
        <v>912</v>
      </c>
      <c r="W20" s="62">
        <v>894</v>
      </c>
      <c r="X20" s="62">
        <v>900</v>
      </c>
      <c r="Y20" s="62">
        <v>894</v>
      </c>
      <c r="Z20" s="62">
        <v>888</v>
      </c>
      <c r="AA20" s="62">
        <v>888</v>
      </c>
      <c r="AB20" s="62">
        <v>870</v>
      </c>
      <c r="AC20" s="62">
        <v>906</v>
      </c>
      <c r="AD20" s="62">
        <v>894</v>
      </c>
      <c r="AE20" s="64">
        <v>954</v>
      </c>
      <c r="AF20" s="30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20" t="s">
        <v>14</v>
      </c>
      <c r="B21" s="49">
        <v>912</v>
      </c>
      <c r="C21" s="62">
        <v>924</v>
      </c>
      <c r="D21" s="62">
        <v>894</v>
      </c>
      <c r="E21" s="62">
        <v>906</v>
      </c>
      <c r="F21" s="62">
        <v>894</v>
      </c>
      <c r="G21" s="62">
        <v>906</v>
      </c>
      <c r="H21" s="62">
        <v>888</v>
      </c>
      <c r="I21" s="62">
        <v>906</v>
      </c>
      <c r="J21" s="62">
        <v>906</v>
      </c>
      <c r="K21" s="62">
        <v>912</v>
      </c>
      <c r="L21" s="62">
        <v>906</v>
      </c>
      <c r="M21" s="62">
        <v>930</v>
      </c>
      <c r="N21" s="62">
        <v>900</v>
      </c>
      <c r="O21" s="62">
        <v>876</v>
      </c>
      <c r="P21" s="62">
        <v>894</v>
      </c>
      <c r="Q21" s="62">
        <v>882</v>
      </c>
      <c r="R21" s="62">
        <v>882</v>
      </c>
      <c r="S21" s="62">
        <v>822</v>
      </c>
      <c r="T21" s="62">
        <v>900</v>
      </c>
      <c r="U21" s="62">
        <v>888</v>
      </c>
      <c r="V21" s="62">
        <v>894</v>
      </c>
      <c r="W21" s="62">
        <v>900</v>
      </c>
      <c r="X21" s="62">
        <v>894</v>
      </c>
      <c r="Y21" s="62">
        <v>900</v>
      </c>
      <c r="Z21" s="62">
        <v>882</v>
      </c>
      <c r="AA21" s="62">
        <v>888</v>
      </c>
      <c r="AB21" s="62">
        <v>876</v>
      </c>
      <c r="AC21" s="62">
        <v>900</v>
      </c>
      <c r="AD21" s="62">
        <v>888</v>
      </c>
      <c r="AE21" s="64">
        <v>942</v>
      </c>
      <c r="AF21" s="30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8" t="s">
        <v>15</v>
      </c>
      <c r="B22" s="50">
        <v>900</v>
      </c>
      <c r="C22" s="63">
        <v>930</v>
      </c>
      <c r="D22" s="63">
        <v>912</v>
      </c>
      <c r="E22" s="63">
        <v>912</v>
      </c>
      <c r="F22" s="63">
        <v>894</v>
      </c>
      <c r="G22" s="63">
        <v>894</v>
      </c>
      <c r="H22" s="63">
        <v>906</v>
      </c>
      <c r="I22" s="63">
        <v>900</v>
      </c>
      <c r="J22" s="63">
        <v>882</v>
      </c>
      <c r="K22" s="63">
        <v>894</v>
      </c>
      <c r="L22" s="63">
        <v>900</v>
      </c>
      <c r="M22" s="63">
        <v>930</v>
      </c>
      <c r="N22" s="63">
        <v>882</v>
      </c>
      <c r="O22" s="63">
        <v>870</v>
      </c>
      <c r="P22" s="63">
        <v>894</v>
      </c>
      <c r="Q22" s="63">
        <v>882</v>
      </c>
      <c r="R22" s="63">
        <v>870</v>
      </c>
      <c r="S22" s="63">
        <v>810</v>
      </c>
      <c r="T22" s="63">
        <v>900</v>
      </c>
      <c r="U22" s="63">
        <v>876</v>
      </c>
      <c r="V22" s="63">
        <v>900</v>
      </c>
      <c r="W22" s="63">
        <v>900</v>
      </c>
      <c r="X22" s="63">
        <v>888</v>
      </c>
      <c r="Y22" s="63">
        <v>906</v>
      </c>
      <c r="Z22" s="63">
        <v>882</v>
      </c>
      <c r="AA22" s="63">
        <v>900</v>
      </c>
      <c r="AB22" s="63">
        <v>888</v>
      </c>
      <c r="AC22" s="63">
        <v>900</v>
      </c>
      <c r="AD22" s="63">
        <v>894</v>
      </c>
      <c r="AE22" s="65">
        <v>936</v>
      </c>
      <c r="AF22" s="30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9" t="s">
        <v>16</v>
      </c>
      <c r="B23" s="44">
        <v>894</v>
      </c>
      <c r="C23" s="53">
        <v>918</v>
      </c>
      <c r="D23" s="53">
        <v>912</v>
      </c>
      <c r="E23" s="53">
        <v>906</v>
      </c>
      <c r="F23" s="53">
        <v>882</v>
      </c>
      <c r="G23" s="53">
        <v>882</v>
      </c>
      <c r="H23" s="53">
        <v>900</v>
      </c>
      <c r="I23" s="53">
        <v>900</v>
      </c>
      <c r="J23" s="53">
        <v>888</v>
      </c>
      <c r="K23" s="53">
        <v>906</v>
      </c>
      <c r="L23" s="53">
        <v>228</v>
      </c>
      <c r="M23" s="53">
        <v>912</v>
      </c>
      <c r="N23" s="53">
        <v>882</v>
      </c>
      <c r="O23" s="53">
        <v>876</v>
      </c>
      <c r="P23" s="53">
        <v>888</v>
      </c>
      <c r="Q23" s="53">
        <v>876</v>
      </c>
      <c r="R23" s="53">
        <v>876</v>
      </c>
      <c r="S23" s="53">
        <v>810</v>
      </c>
      <c r="T23" s="53">
        <v>894</v>
      </c>
      <c r="U23" s="53">
        <v>876</v>
      </c>
      <c r="V23" s="53">
        <v>894</v>
      </c>
      <c r="W23" s="53">
        <v>894</v>
      </c>
      <c r="X23" s="53">
        <v>888</v>
      </c>
      <c r="Y23" s="53">
        <v>900</v>
      </c>
      <c r="Z23" s="53">
        <v>894</v>
      </c>
      <c r="AA23" s="53">
        <v>894</v>
      </c>
      <c r="AB23" s="53">
        <v>894</v>
      </c>
      <c r="AC23" s="53">
        <v>888</v>
      </c>
      <c r="AD23" s="53">
        <v>894</v>
      </c>
      <c r="AE23" s="54">
        <v>918</v>
      </c>
      <c r="AF23" s="30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20" t="s">
        <v>17</v>
      </c>
      <c r="B24" s="49">
        <v>888</v>
      </c>
      <c r="C24" s="62">
        <v>906</v>
      </c>
      <c r="D24" s="62">
        <v>888</v>
      </c>
      <c r="E24" s="62">
        <v>894</v>
      </c>
      <c r="F24" s="62">
        <v>876</v>
      </c>
      <c r="G24" s="62">
        <v>870</v>
      </c>
      <c r="H24" s="62">
        <v>900</v>
      </c>
      <c r="I24" s="62">
        <v>888</v>
      </c>
      <c r="J24" s="62">
        <v>864</v>
      </c>
      <c r="K24" s="62">
        <v>882</v>
      </c>
      <c r="L24" s="62">
        <v>0</v>
      </c>
      <c r="M24" s="62">
        <v>906</v>
      </c>
      <c r="N24" s="62">
        <v>864</v>
      </c>
      <c r="O24" s="62">
        <v>864</v>
      </c>
      <c r="P24" s="62">
        <v>888</v>
      </c>
      <c r="Q24" s="62">
        <v>852</v>
      </c>
      <c r="R24" s="62">
        <v>870</v>
      </c>
      <c r="S24" s="62">
        <v>798</v>
      </c>
      <c r="T24" s="62">
        <v>888</v>
      </c>
      <c r="U24" s="62">
        <v>858</v>
      </c>
      <c r="V24" s="62">
        <v>888</v>
      </c>
      <c r="W24" s="62">
        <v>900</v>
      </c>
      <c r="X24" s="62">
        <v>864</v>
      </c>
      <c r="Y24" s="62">
        <v>888</v>
      </c>
      <c r="Z24" s="62">
        <v>870</v>
      </c>
      <c r="AA24" s="62">
        <v>894</v>
      </c>
      <c r="AB24" s="62">
        <v>876</v>
      </c>
      <c r="AC24" s="62">
        <v>882</v>
      </c>
      <c r="AD24" s="62">
        <v>900</v>
      </c>
      <c r="AE24" s="64">
        <v>912</v>
      </c>
      <c r="AF24" s="30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20" t="s">
        <v>18</v>
      </c>
      <c r="B25" s="49">
        <v>876</v>
      </c>
      <c r="C25" s="62">
        <v>888</v>
      </c>
      <c r="D25" s="62">
        <v>888</v>
      </c>
      <c r="E25" s="62">
        <v>876</v>
      </c>
      <c r="F25" s="62">
        <v>858</v>
      </c>
      <c r="G25" s="62">
        <v>852</v>
      </c>
      <c r="H25" s="62">
        <v>888</v>
      </c>
      <c r="I25" s="62">
        <v>888</v>
      </c>
      <c r="J25" s="62">
        <v>858</v>
      </c>
      <c r="K25" s="62">
        <v>882</v>
      </c>
      <c r="L25" s="62">
        <v>294</v>
      </c>
      <c r="M25" s="62">
        <v>888</v>
      </c>
      <c r="N25" s="62">
        <v>858</v>
      </c>
      <c r="O25" s="62">
        <v>858</v>
      </c>
      <c r="P25" s="62">
        <v>888</v>
      </c>
      <c r="Q25" s="62">
        <v>852</v>
      </c>
      <c r="R25" s="62">
        <v>840</v>
      </c>
      <c r="S25" s="62">
        <v>816</v>
      </c>
      <c r="T25" s="62">
        <v>882</v>
      </c>
      <c r="U25" s="62">
        <v>846</v>
      </c>
      <c r="V25" s="62">
        <v>888</v>
      </c>
      <c r="W25" s="62">
        <v>894</v>
      </c>
      <c r="X25" s="62">
        <v>858</v>
      </c>
      <c r="Y25" s="62">
        <v>882</v>
      </c>
      <c r="Z25" s="62">
        <v>870</v>
      </c>
      <c r="AA25" s="62">
        <v>858</v>
      </c>
      <c r="AB25" s="62">
        <v>876</v>
      </c>
      <c r="AC25" s="62">
        <v>876</v>
      </c>
      <c r="AD25" s="62">
        <v>894</v>
      </c>
      <c r="AE25" s="64">
        <v>906</v>
      </c>
      <c r="AF25" s="30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20" t="s">
        <v>19</v>
      </c>
      <c r="B26" s="49">
        <v>894</v>
      </c>
      <c r="C26" s="62">
        <v>900</v>
      </c>
      <c r="D26" s="62">
        <v>900</v>
      </c>
      <c r="E26" s="62">
        <v>882</v>
      </c>
      <c r="F26" s="62">
        <v>852</v>
      </c>
      <c r="G26" s="62">
        <v>846</v>
      </c>
      <c r="H26" s="62">
        <v>876</v>
      </c>
      <c r="I26" s="62">
        <v>888</v>
      </c>
      <c r="J26" s="62">
        <v>852</v>
      </c>
      <c r="K26" s="62">
        <v>870</v>
      </c>
      <c r="L26" s="62">
        <v>870</v>
      </c>
      <c r="M26" s="62">
        <v>882</v>
      </c>
      <c r="N26" s="62">
        <v>852</v>
      </c>
      <c r="O26" s="62">
        <v>864</v>
      </c>
      <c r="P26" s="62">
        <v>888</v>
      </c>
      <c r="Q26" s="62">
        <v>834</v>
      </c>
      <c r="R26" s="62">
        <v>828</v>
      </c>
      <c r="S26" s="62">
        <v>792</v>
      </c>
      <c r="T26" s="62">
        <v>870</v>
      </c>
      <c r="U26" s="62">
        <v>846</v>
      </c>
      <c r="V26" s="62">
        <v>888</v>
      </c>
      <c r="W26" s="62">
        <v>894</v>
      </c>
      <c r="X26" s="62">
        <v>846</v>
      </c>
      <c r="Y26" s="62">
        <v>870</v>
      </c>
      <c r="Z26" s="62">
        <v>870</v>
      </c>
      <c r="AA26" s="62">
        <v>870</v>
      </c>
      <c r="AB26" s="62">
        <v>864</v>
      </c>
      <c r="AC26" s="62">
        <v>876</v>
      </c>
      <c r="AD26" s="62">
        <v>894</v>
      </c>
      <c r="AE26" s="64">
        <v>900</v>
      </c>
      <c r="AF26" s="30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20" t="s">
        <v>20</v>
      </c>
      <c r="B27" s="49">
        <v>900</v>
      </c>
      <c r="C27" s="62">
        <v>888</v>
      </c>
      <c r="D27" s="62">
        <v>894</v>
      </c>
      <c r="E27" s="62">
        <v>870</v>
      </c>
      <c r="F27" s="62">
        <v>852</v>
      </c>
      <c r="G27" s="62">
        <v>840</v>
      </c>
      <c r="H27" s="62">
        <v>876</v>
      </c>
      <c r="I27" s="62">
        <v>888</v>
      </c>
      <c r="J27" s="62">
        <v>846</v>
      </c>
      <c r="K27" s="62">
        <v>870</v>
      </c>
      <c r="L27" s="62">
        <v>876</v>
      </c>
      <c r="M27" s="62">
        <v>882</v>
      </c>
      <c r="N27" s="62">
        <v>834</v>
      </c>
      <c r="O27" s="62">
        <v>858</v>
      </c>
      <c r="P27" s="62">
        <v>888</v>
      </c>
      <c r="Q27" s="62">
        <v>834</v>
      </c>
      <c r="R27" s="62">
        <v>810</v>
      </c>
      <c r="S27" s="62">
        <v>786</v>
      </c>
      <c r="T27" s="62">
        <v>876</v>
      </c>
      <c r="U27" s="62">
        <v>846</v>
      </c>
      <c r="V27" s="62">
        <v>876</v>
      </c>
      <c r="W27" s="62">
        <v>894</v>
      </c>
      <c r="X27" s="62">
        <v>840</v>
      </c>
      <c r="Y27" s="62">
        <v>876</v>
      </c>
      <c r="Z27" s="62">
        <v>864</v>
      </c>
      <c r="AA27" s="62">
        <v>870</v>
      </c>
      <c r="AB27" s="62">
        <v>864</v>
      </c>
      <c r="AC27" s="62">
        <v>876</v>
      </c>
      <c r="AD27" s="62">
        <v>900</v>
      </c>
      <c r="AE27" s="64">
        <v>906</v>
      </c>
      <c r="AF27" s="30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20" t="s">
        <v>21</v>
      </c>
      <c r="B28" s="49">
        <v>906</v>
      </c>
      <c r="C28" s="62">
        <v>876</v>
      </c>
      <c r="D28" s="62">
        <v>894</v>
      </c>
      <c r="E28" s="62">
        <v>864</v>
      </c>
      <c r="F28" s="62">
        <v>852</v>
      </c>
      <c r="G28" s="62">
        <v>840</v>
      </c>
      <c r="H28" s="62">
        <v>876</v>
      </c>
      <c r="I28" s="62">
        <v>876</v>
      </c>
      <c r="J28" s="62">
        <v>846</v>
      </c>
      <c r="K28" s="62">
        <v>864</v>
      </c>
      <c r="L28" s="62">
        <v>864</v>
      </c>
      <c r="M28" s="62">
        <v>882</v>
      </c>
      <c r="N28" s="62">
        <v>834</v>
      </c>
      <c r="O28" s="62">
        <v>858</v>
      </c>
      <c r="P28" s="62">
        <v>882</v>
      </c>
      <c r="Q28" s="62">
        <v>840</v>
      </c>
      <c r="R28" s="62">
        <v>810</v>
      </c>
      <c r="S28" s="62">
        <v>804</v>
      </c>
      <c r="T28" s="62">
        <v>882</v>
      </c>
      <c r="U28" s="62">
        <v>840</v>
      </c>
      <c r="V28" s="62">
        <v>888</v>
      </c>
      <c r="W28" s="62">
        <v>894</v>
      </c>
      <c r="X28" s="62">
        <v>840</v>
      </c>
      <c r="Y28" s="62">
        <v>876</v>
      </c>
      <c r="Z28" s="62">
        <v>852</v>
      </c>
      <c r="AA28" s="62">
        <v>876</v>
      </c>
      <c r="AB28" s="62">
        <v>870</v>
      </c>
      <c r="AC28" s="62">
        <v>882</v>
      </c>
      <c r="AD28" s="62">
        <v>888</v>
      </c>
      <c r="AE28" s="64">
        <v>894</v>
      </c>
      <c r="AF28" s="30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20" t="s">
        <v>22</v>
      </c>
      <c r="B29" s="49">
        <v>906</v>
      </c>
      <c r="C29" s="62">
        <v>882</v>
      </c>
      <c r="D29" s="62">
        <v>876</v>
      </c>
      <c r="E29" s="62">
        <v>864</v>
      </c>
      <c r="F29" s="62">
        <v>834</v>
      </c>
      <c r="G29" s="62">
        <v>840</v>
      </c>
      <c r="H29" s="62">
        <v>882</v>
      </c>
      <c r="I29" s="62">
        <v>882</v>
      </c>
      <c r="J29" s="62">
        <v>852</v>
      </c>
      <c r="K29" s="62">
        <v>858</v>
      </c>
      <c r="L29" s="62">
        <v>876</v>
      </c>
      <c r="M29" s="62">
        <v>876</v>
      </c>
      <c r="N29" s="62">
        <v>828</v>
      </c>
      <c r="O29" s="62">
        <v>864</v>
      </c>
      <c r="P29" s="62">
        <v>870</v>
      </c>
      <c r="Q29" s="62">
        <v>840</v>
      </c>
      <c r="R29" s="62">
        <v>822</v>
      </c>
      <c r="S29" s="62">
        <v>834</v>
      </c>
      <c r="T29" s="62">
        <v>852</v>
      </c>
      <c r="U29" s="62">
        <v>840</v>
      </c>
      <c r="V29" s="62">
        <v>882</v>
      </c>
      <c r="W29" s="62">
        <v>900</v>
      </c>
      <c r="X29" s="62">
        <v>852</v>
      </c>
      <c r="Y29" s="62">
        <v>888</v>
      </c>
      <c r="Z29" s="62">
        <v>864</v>
      </c>
      <c r="AA29" s="62">
        <v>882</v>
      </c>
      <c r="AB29" s="62">
        <v>864</v>
      </c>
      <c r="AC29" s="62">
        <v>864</v>
      </c>
      <c r="AD29" s="62">
        <v>900</v>
      </c>
      <c r="AE29" s="64">
        <v>912</v>
      </c>
      <c r="AF29" s="30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8" t="s">
        <v>23</v>
      </c>
      <c r="B30" s="50">
        <v>894</v>
      </c>
      <c r="C30" s="63">
        <v>888</v>
      </c>
      <c r="D30" s="63">
        <v>882</v>
      </c>
      <c r="E30" s="63">
        <v>858</v>
      </c>
      <c r="F30" s="63">
        <v>852</v>
      </c>
      <c r="G30" s="63">
        <v>846</v>
      </c>
      <c r="H30" s="63">
        <v>888</v>
      </c>
      <c r="I30" s="63">
        <v>876</v>
      </c>
      <c r="J30" s="63">
        <v>858</v>
      </c>
      <c r="K30" s="63">
        <v>858</v>
      </c>
      <c r="L30" s="63">
        <v>888</v>
      </c>
      <c r="M30" s="63">
        <v>888</v>
      </c>
      <c r="N30" s="63">
        <v>834</v>
      </c>
      <c r="O30" s="63">
        <v>864</v>
      </c>
      <c r="P30" s="63">
        <v>888</v>
      </c>
      <c r="Q30" s="63">
        <v>858</v>
      </c>
      <c r="R30" s="63">
        <v>834</v>
      </c>
      <c r="S30" s="63">
        <v>846</v>
      </c>
      <c r="T30" s="63">
        <v>834</v>
      </c>
      <c r="U30" s="63">
        <v>834</v>
      </c>
      <c r="V30" s="63">
        <v>888</v>
      </c>
      <c r="W30" s="63">
        <v>888</v>
      </c>
      <c r="X30" s="63">
        <v>852</v>
      </c>
      <c r="Y30" s="63">
        <v>882</v>
      </c>
      <c r="Z30" s="63">
        <v>864</v>
      </c>
      <c r="AA30" s="63">
        <v>876</v>
      </c>
      <c r="AB30" s="63">
        <v>870</v>
      </c>
      <c r="AC30" s="63">
        <v>876</v>
      </c>
      <c r="AD30" s="63">
        <v>894</v>
      </c>
      <c r="AE30" s="65">
        <v>912</v>
      </c>
      <c r="AF30" s="30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9" t="s">
        <v>24</v>
      </c>
      <c r="B31" s="44">
        <v>900</v>
      </c>
      <c r="C31" s="53">
        <v>888</v>
      </c>
      <c r="D31" s="53">
        <v>888</v>
      </c>
      <c r="E31" s="53">
        <v>882</v>
      </c>
      <c r="F31" s="53">
        <v>858</v>
      </c>
      <c r="G31" s="53">
        <v>852</v>
      </c>
      <c r="H31" s="53">
        <v>888</v>
      </c>
      <c r="I31" s="53">
        <v>912</v>
      </c>
      <c r="J31" s="53">
        <v>864</v>
      </c>
      <c r="K31" s="53">
        <v>870</v>
      </c>
      <c r="L31" s="53">
        <v>888</v>
      </c>
      <c r="M31" s="53">
        <v>882</v>
      </c>
      <c r="N31" s="53">
        <v>846</v>
      </c>
      <c r="O31" s="53">
        <v>858</v>
      </c>
      <c r="P31" s="53">
        <v>882</v>
      </c>
      <c r="Q31" s="53">
        <v>858</v>
      </c>
      <c r="R31" s="53">
        <v>834</v>
      </c>
      <c r="S31" s="53">
        <v>864</v>
      </c>
      <c r="T31" s="53">
        <v>840</v>
      </c>
      <c r="U31" s="53">
        <v>852</v>
      </c>
      <c r="V31" s="53">
        <v>888</v>
      </c>
      <c r="W31" s="53">
        <v>894</v>
      </c>
      <c r="X31" s="53">
        <v>864</v>
      </c>
      <c r="Y31" s="53">
        <v>882</v>
      </c>
      <c r="Z31" s="53">
        <v>876</v>
      </c>
      <c r="AA31" s="53">
        <v>876</v>
      </c>
      <c r="AB31" s="53">
        <v>882</v>
      </c>
      <c r="AC31" s="53">
        <v>864</v>
      </c>
      <c r="AD31" s="53">
        <v>888</v>
      </c>
      <c r="AE31" s="54">
        <v>930</v>
      </c>
      <c r="AF31" s="30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20" t="s">
        <v>25</v>
      </c>
      <c r="B32" s="49">
        <v>894</v>
      </c>
      <c r="C32" s="62">
        <v>882</v>
      </c>
      <c r="D32" s="62">
        <v>888</v>
      </c>
      <c r="E32" s="62">
        <v>882</v>
      </c>
      <c r="F32" s="62">
        <v>858</v>
      </c>
      <c r="G32" s="62">
        <v>852</v>
      </c>
      <c r="H32" s="62">
        <v>882</v>
      </c>
      <c r="I32" s="62">
        <v>888</v>
      </c>
      <c r="J32" s="62">
        <v>864</v>
      </c>
      <c r="K32" s="62">
        <v>870</v>
      </c>
      <c r="L32" s="62">
        <v>882</v>
      </c>
      <c r="M32" s="62">
        <v>882</v>
      </c>
      <c r="N32" s="62">
        <v>840</v>
      </c>
      <c r="O32" s="62">
        <v>852</v>
      </c>
      <c r="P32" s="62">
        <v>876</v>
      </c>
      <c r="Q32" s="62">
        <v>858</v>
      </c>
      <c r="R32" s="62">
        <v>834</v>
      </c>
      <c r="S32" s="62">
        <v>870</v>
      </c>
      <c r="T32" s="62">
        <v>840</v>
      </c>
      <c r="U32" s="62">
        <v>858</v>
      </c>
      <c r="V32" s="62">
        <v>894</v>
      </c>
      <c r="W32" s="62">
        <v>894</v>
      </c>
      <c r="X32" s="62">
        <v>864</v>
      </c>
      <c r="Y32" s="62">
        <v>876</v>
      </c>
      <c r="Z32" s="62">
        <v>870</v>
      </c>
      <c r="AA32" s="62">
        <v>882</v>
      </c>
      <c r="AB32" s="62">
        <v>882</v>
      </c>
      <c r="AC32" s="62">
        <v>876</v>
      </c>
      <c r="AD32" s="62">
        <v>894</v>
      </c>
      <c r="AE32" s="64">
        <v>912</v>
      </c>
      <c r="AF32" s="30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20" t="s">
        <v>26</v>
      </c>
      <c r="B33" s="49">
        <v>894</v>
      </c>
      <c r="C33" s="62">
        <v>882</v>
      </c>
      <c r="D33" s="62">
        <v>882</v>
      </c>
      <c r="E33" s="62">
        <v>870</v>
      </c>
      <c r="F33" s="62">
        <v>852</v>
      </c>
      <c r="G33" s="62">
        <v>852</v>
      </c>
      <c r="H33" s="62">
        <v>876</v>
      </c>
      <c r="I33" s="62">
        <v>882</v>
      </c>
      <c r="J33" s="62">
        <v>858</v>
      </c>
      <c r="K33" s="62">
        <v>870</v>
      </c>
      <c r="L33" s="62">
        <v>882</v>
      </c>
      <c r="M33" s="62">
        <v>876</v>
      </c>
      <c r="N33" s="62">
        <v>846</v>
      </c>
      <c r="O33" s="62">
        <v>852</v>
      </c>
      <c r="P33" s="62">
        <v>876</v>
      </c>
      <c r="Q33" s="62">
        <v>852</v>
      </c>
      <c r="R33" s="62">
        <v>834</v>
      </c>
      <c r="S33" s="62">
        <v>852</v>
      </c>
      <c r="T33" s="62">
        <v>840</v>
      </c>
      <c r="U33" s="62">
        <v>846</v>
      </c>
      <c r="V33" s="62">
        <v>894</v>
      </c>
      <c r="W33" s="62">
        <v>900</v>
      </c>
      <c r="X33" s="62">
        <v>858</v>
      </c>
      <c r="Y33" s="62">
        <v>882</v>
      </c>
      <c r="Z33" s="62">
        <v>876</v>
      </c>
      <c r="AA33" s="62">
        <v>882</v>
      </c>
      <c r="AB33" s="62">
        <v>876</v>
      </c>
      <c r="AC33" s="62">
        <v>870</v>
      </c>
      <c r="AD33" s="62">
        <v>888</v>
      </c>
      <c r="AE33" s="64">
        <v>906</v>
      </c>
      <c r="AF33" s="30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20" t="s">
        <v>27</v>
      </c>
      <c r="B34" s="49">
        <v>900</v>
      </c>
      <c r="C34" s="62">
        <v>870</v>
      </c>
      <c r="D34" s="62">
        <v>882</v>
      </c>
      <c r="E34" s="62">
        <v>864</v>
      </c>
      <c r="F34" s="62">
        <v>852</v>
      </c>
      <c r="G34" s="62">
        <v>858</v>
      </c>
      <c r="H34" s="62">
        <v>894</v>
      </c>
      <c r="I34" s="62">
        <v>888</v>
      </c>
      <c r="J34" s="62">
        <v>846</v>
      </c>
      <c r="K34" s="62">
        <v>864</v>
      </c>
      <c r="L34" s="62">
        <v>882</v>
      </c>
      <c r="M34" s="62">
        <v>882</v>
      </c>
      <c r="N34" s="62">
        <v>846</v>
      </c>
      <c r="O34" s="62">
        <v>864</v>
      </c>
      <c r="P34" s="62">
        <v>882</v>
      </c>
      <c r="Q34" s="62">
        <v>858</v>
      </c>
      <c r="R34" s="62">
        <v>828</v>
      </c>
      <c r="S34" s="62">
        <v>852</v>
      </c>
      <c r="T34" s="62">
        <v>840</v>
      </c>
      <c r="U34" s="62">
        <v>846</v>
      </c>
      <c r="V34" s="62">
        <v>888</v>
      </c>
      <c r="W34" s="62">
        <v>900</v>
      </c>
      <c r="X34" s="62">
        <v>834</v>
      </c>
      <c r="Y34" s="62">
        <v>882</v>
      </c>
      <c r="Z34" s="62">
        <v>672</v>
      </c>
      <c r="AA34" s="62">
        <v>882</v>
      </c>
      <c r="AB34" s="62">
        <v>882</v>
      </c>
      <c r="AC34" s="62">
        <v>876</v>
      </c>
      <c r="AD34" s="62">
        <v>894</v>
      </c>
      <c r="AE34" s="64">
        <v>906</v>
      </c>
      <c r="AF34" s="30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20" t="s">
        <v>28</v>
      </c>
      <c r="B35" s="49">
        <v>894</v>
      </c>
      <c r="C35" s="62">
        <v>876</v>
      </c>
      <c r="D35" s="62">
        <v>888</v>
      </c>
      <c r="E35" s="62">
        <v>870</v>
      </c>
      <c r="F35" s="62">
        <v>852</v>
      </c>
      <c r="G35" s="62">
        <v>852</v>
      </c>
      <c r="H35" s="62">
        <v>888</v>
      </c>
      <c r="I35" s="62">
        <v>888</v>
      </c>
      <c r="J35" s="62">
        <v>852</v>
      </c>
      <c r="K35" s="62">
        <v>876</v>
      </c>
      <c r="L35" s="62">
        <v>888</v>
      </c>
      <c r="M35" s="62">
        <v>876</v>
      </c>
      <c r="N35" s="62">
        <v>840</v>
      </c>
      <c r="O35" s="62">
        <v>870</v>
      </c>
      <c r="P35" s="62">
        <v>882</v>
      </c>
      <c r="Q35" s="62">
        <v>840</v>
      </c>
      <c r="R35" s="62">
        <v>822</v>
      </c>
      <c r="S35" s="62">
        <v>852</v>
      </c>
      <c r="T35" s="62">
        <v>846</v>
      </c>
      <c r="U35" s="62">
        <v>840</v>
      </c>
      <c r="V35" s="62">
        <v>888</v>
      </c>
      <c r="W35" s="62">
        <v>900</v>
      </c>
      <c r="X35" s="62">
        <v>834</v>
      </c>
      <c r="Y35" s="62">
        <v>870</v>
      </c>
      <c r="Z35" s="62">
        <v>0</v>
      </c>
      <c r="AA35" s="62">
        <v>876</v>
      </c>
      <c r="AB35" s="62">
        <v>882</v>
      </c>
      <c r="AC35" s="62">
        <v>870</v>
      </c>
      <c r="AD35" s="62">
        <v>894</v>
      </c>
      <c r="AE35" s="64">
        <v>924</v>
      </c>
      <c r="AF35" s="30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20" t="s">
        <v>29</v>
      </c>
      <c r="B36" s="49">
        <v>894</v>
      </c>
      <c r="C36" s="62">
        <v>882</v>
      </c>
      <c r="D36" s="62">
        <v>894</v>
      </c>
      <c r="E36" s="62">
        <v>870</v>
      </c>
      <c r="F36" s="62">
        <v>864</v>
      </c>
      <c r="G36" s="62">
        <v>870</v>
      </c>
      <c r="H36" s="62">
        <v>876</v>
      </c>
      <c r="I36" s="62">
        <v>882</v>
      </c>
      <c r="J36" s="62">
        <v>846</v>
      </c>
      <c r="K36" s="62">
        <v>882</v>
      </c>
      <c r="L36" s="62">
        <v>888</v>
      </c>
      <c r="M36" s="62">
        <v>870</v>
      </c>
      <c r="N36" s="62">
        <v>840</v>
      </c>
      <c r="O36" s="62">
        <v>858</v>
      </c>
      <c r="P36" s="62">
        <v>870</v>
      </c>
      <c r="Q36" s="62">
        <v>846</v>
      </c>
      <c r="R36" s="62">
        <v>816</v>
      </c>
      <c r="S36" s="62">
        <v>852</v>
      </c>
      <c r="T36" s="62">
        <v>840</v>
      </c>
      <c r="U36" s="62">
        <v>858</v>
      </c>
      <c r="V36" s="62">
        <v>888</v>
      </c>
      <c r="W36" s="62">
        <v>912</v>
      </c>
      <c r="X36" s="62">
        <v>852</v>
      </c>
      <c r="Y36" s="62">
        <v>876</v>
      </c>
      <c r="Z36" s="62">
        <v>0</v>
      </c>
      <c r="AA36" s="62">
        <v>870</v>
      </c>
      <c r="AB36" s="62">
        <v>882</v>
      </c>
      <c r="AC36" s="62">
        <v>870</v>
      </c>
      <c r="AD36" s="62">
        <v>894</v>
      </c>
      <c r="AE36" s="64">
        <v>918</v>
      </c>
      <c r="AF36" s="30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20" t="s">
        <v>30</v>
      </c>
      <c r="B37" s="49">
        <v>894</v>
      </c>
      <c r="C37" s="62">
        <v>870</v>
      </c>
      <c r="D37" s="62">
        <v>894</v>
      </c>
      <c r="E37" s="62">
        <v>876</v>
      </c>
      <c r="F37" s="62">
        <v>858</v>
      </c>
      <c r="G37" s="62">
        <v>870</v>
      </c>
      <c r="H37" s="62">
        <v>882</v>
      </c>
      <c r="I37" s="62">
        <v>888</v>
      </c>
      <c r="J37" s="62">
        <v>858</v>
      </c>
      <c r="K37" s="62">
        <v>870</v>
      </c>
      <c r="L37" s="62">
        <v>888</v>
      </c>
      <c r="M37" s="62">
        <v>846</v>
      </c>
      <c r="N37" s="62">
        <v>840</v>
      </c>
      <c r="O37" s="62">
        <v>864</v>
      </c>
      <c r="P37" s="62">
        <v>882</v>
      </c>
      <c r="Q37" s="62">
        <v>858</v>
      </c>
      <c r="R37" s="62">
        <v>828</v>
      </c>
      <c r="S37" s="62">
        <v>840</v>
      </c>
      <c r="T37" s="62">
        <v>840</v>
      </c>
      <c r="U37" s="62">
        <v>846</v>
      </c>
      <c r="V37" s="62">
        <v>894</v>
      </c>
      <c r="W37" s="62">
        <v>900</v>
      </c>
      <c r="X37" s="62">
        <v>858</v>
      </c>
      <c r="Y37" s="62">
        <v>876</v>
      </c>
      <c r="Z37" s="62">
        <v>0</v>
      </c>
      <c r="AA37" s="62">
        <v>882</v>
      </c>
      <c r="AB37" s="62">
        <v>876</v>
      </c>
      <c r="AC37" s="62">
        <v>876</v>
      </c>
      <c r="AD37" s="62">
        <v>894</v>
      </c>
      <c r="AE37" s="64">
        <v>924</v>
      </c>
      <c r="AF37" s="30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8" t="s">
        <v>31</v>
      </c>
      <c r="B38" s="50">
        <v>882</v>
      </c>
      <c r="C38" s="63">
        <v>876</v>
      </c>
      <c r="D38" s="63">
        <v>900</v>
      </c>
      <c r="E38" s="63">
        <v>882</v>
      </c>
      <c r="F38" s="63">
        <v>864</v>
      </c>
      <c r="G38" s="63">
        <v>870</v>
      </c>
      <c r="H38" s="63">
        <v>876</v>
      </c>
      <c r="I38" s="63">
        <v>888</v>
      </c>
      <c r="J38" s="63">
        <v>870</v>
      </c>
      <c r="K38" s="63">
        <v>882</v>
      </c>
      <c r="L38" s="63">
        <v>900</v>
      </c>
      <c r="M38" s="63">
        <v>852</v>
      </c>
      <c r="N38" s="63">
        <v>852</v>
      </c>
      <c r="O38" s="63">
        <v>870</v>
      </c>
      <c r="P38" s="63">
        <v>882</v>
      </c>
      <c r="Q38" s="63">
        <v>864</v>
      </c>
      <c r="R38" s="63">
        <v>834</v>
      </c>
      <c r="S38" s="63">
        <v>846</v>
      </c>
      <c r="T38" s="63">
        <v>852</v>
      </c>
      <c r="U38" s="63">
        <v>852</v>
      </c>
      <c r="V38" s="63">
        <v>894</v>
      </c>
      <c r="W38" s="63">
        <v>894</v>
      </c>
      <c r="X38" s="63">
        <v>858</v>
      </c>
      <c r="Y38" s="63">
        <v>882</v>
      </c>
      <c r="Z38" s="63">
        <v>0</v>
      </c>
      <c r="AA38" s="63">
        <v>876</v>
      </c>
      <c r="AB38" s="63">
        <v>870</v>
      </c>
      <c r="AC38" s="63">
        <v>870</v>
      </c>
      <c r="AD38" s="63">
        <v>888</v>
      </c>
      <c r="AE38" s="65">
        <v>918</v>
      </c>
      <c r="AF38" s="30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9" t="s">
        <v>32</v>
      </c>
      <c r="B39" s="44">
        <v>882</v>
      </c>
      <c r="C39" s="53">
        <v>894</v>
      </c>
      <c r="D39" s="53">
        <v>912</v>
      </c>
      <c r="E39" s="53">
        <v>900</v>
      </c>
      <c r="F39" s="53">
        <v>876</v>
      </c>
      <c r="G39" s="53">
        <v>876</v>
      </c>
      <c r="H39" s="53">
        <v>888</v>
      </c>
      <c r="I39" s="53">
        <v>900</v>
      </c>
      <c r="J39" s="53">
        <v>876</v>
      </c>
      <c r="K39" s="53">
        <v>888</v>
      </c>
      <c r="L39" s="53">
        <v>918</v>
      </c>
      <c r="M39" s="53">
        <v>864</v>
      </c>
      <c r="N39" s="53">
        <v>864</v>
      </c>
      <c r="O39" s="53">
        <v>876</v>
      </c>
      <c r="P39" s="53">
        <v>882</v>
      </c>
      <c r="Q39" s="53">
        <v>864</v>
      </c>
      <c r="R39" s="53">
        <v>840</v>
      </c>
      <c r="S39" s="53">
        <v>852</v>
      </c>
      <c r="T39" s="53">
        <v>870</v>
      </c>
      <c r="U39" s="53">
        <v>864</v>
      </c>
      <c r="V39" s="53">
        <v>894</v>
      </c>
      <c r="W39" s="53">
        <v>900</v>
      </c>
      <c r="X39" s="53">
        <v>876</v>
      </c>
      <c r="Y39" s="53">
        <v>900</v>
      </c>
      <c r="Z39" s="53">
        <v>684</v>
      </c>
      <c r="AA39" s="53">
        <v>894</v>
      </c>
      <c r="AB39" s="53">
        <v>876</v>
      </c>
      <c r="AC39" s="53">
        <v>888</v>
      </c>
      <c r="AD39" s="53">
        <v>900</v>
      </c>
      <c r="AE39" s="54">
        <v>930</v>
      </c>
      <c r="AF39" s="30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20" t="s">
        <v>33</v>
      </c>
      <c r="B40" s="49">
        <v>882</v>
      </c>
      <c r="C40" s="62">
        <v>906</v>
      </c>
      <c r="D40" s="62">
        <v>924</v>
      </c>
      <c r="E40" s="62">
        <v>900</v>
      </c>
      <c r="F40" s="62">
        <v>876</v>
      </c>
      <c r="G40" s="62">
        <v>888</v>
      </c>
      <c r="H40" s="62">
        <v>882</v>
      </c>
      <c r="I40" s="62">
        <v>888</v>
      </c>
      <c r="J40" s="62">
        <v>888</v>
      </c>
      <c r="K40" s="62">
        <v>894</v>
      </c>
      <c r="L40" s="62">
        <v>930</v>
      </c>
      <c r="M40" s="62">
        <v>888</v>
      </c>
      <c r="N40" s="62">
        <v>870</v>
      </c>
      <c r="O40" s="62">
        <v>888</v>
      </c>
      <c r="P40" s="62">
        <v>870</v>
      </c>
      <c r="Q40" s="62">
        <v>864</v>
      </c>
      <c r="R40" s="62">
        <v>852</v>
      </c>
      <c r="S40" s="62">
        <v>876</v>
      </c>
      <c r="T40" s="62">
        <v>882</v>
      </c>
      <c r="U40" s="62">
        <v>882</v>
      </c>
      <c r="V40" s="62">
        <v>900</v>
      </c>
      <c r="W40" s="62">
        <v>900</v>
      </c>
      <c r="X40" s="62">
        <v>882</v>
      </c>
      <c r="Y40" s="62">
        <v>894</v>
      </c>
      <c r="Z40" s="62">
        <v>900</v>
      </c>
      <c r="AA40" s="62">
        <v>888</v>
      </c>
      <c r="AB40" s="62">
        <v>882</v>
      </c>
      <c r="AC40" s="62">
        <v>894</v>
      </c>
      <c r="AD40" s="62">
        <v>894</v>
      </c>
      <c r="AE40" s="64">
        <v>942</v>
      </c>
      <c r="AF40" s="30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20" t="s">
        <v>34</v>
      </c>
      <c r="B41" s="49">
        <v>888</v>
      </c>
      <c r="C41" s="62">
        <v>882</v>
      </c>
      <c r="D41" s="62">
        <v>888</v>
      </c>
      <c r="E41" s="62">
        <v>900</v>
      </c>
      <c r="F41" s="62">
        <v>888</v>
      </c>
      <c r="G41" s="62">
        <v>882</v>
      </c>
      <c r="H41" s="62">
        <v>894</v>
      </c>
      <c r="I41" s="62">
        <v>900</v>
      </c>
      <c r="J41" s="62">
        <v>882</v>
      </c>
      <c r="K41" s="62">
        <v>888</v>
      </c>
      <c r="L41" s="62">
        <v>900</v>
      </c>
      <c r="M41" s="62">
        <v>876</v>
      </c>
      <c r="N41" s="62">
        <v>864</v>
      </c>
      <c r="O41" s="62">
        <v>882</v>
      </c>
      <c r="P41" s="62">
        <v>864</v>
      </c>
      <c r="Q41" s="62">
        <v>870</v>
      </c>
      <c r="R41" s="62">
        <v>816</v>
      </c>
      <c r="S41" s="62">
        <v>900</v>
      </c>
      <c r="T41" s="62">
        <v>882</v>
      </c>
      <c r="U41" s="62">
        <v>888</v>
      </c>
      <c r="V41" s="62">
        <v>894</v>
      </c>
      <c r="W41" s="62">
        <v>900</v>
      </c>
      <c r="X41" s="62">
        <v>882</v>
      </c>
      <c r="Y41" s="62">
        <v>906</v>
      </c>
      <c r="Z41" s="62">
        <v>894</v>
      </c>
      <c r="AA41" s="62">
        <v>864</v>
      </c>
      <c r="AB41" s="62">
        <v>882</v>
      </c>
      <c r="AC41" s="62">
        <v>894</v>
      </c>
      <c r="AD41" s="62">
        <v>900</v>
      </c>
      <c r="AE41" s="64">
        <v>894</v>
      </c>
      <c r="AF41" s="30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20" t="s">
        <v>35</v>
      </c>
      <c r="B42" s="49">
        <v>894</v>
      </c>
      <c r="C42" s="62">
        <v>876</v>
      </c>
      <c r="D42" s="62">
        <v>894</v>
      </c>
      <c r="E42" s="62">
        <v>894</v>
      </c>
      <c r="F42" s="62">
        <v>888</v>
      </c>
      <c r="G42" s="62">
        <v>894</v>
      </c>
      <c r="H42" s="62">
        <v>888</v>
      </c>
      <c r="I42" s="62">
        <v>888</v>
      </c>
      <c r="J42" s="62">
        <v>888</v>
      </c>
      <c r="K42" s="62">
        <v>906</v>
      </c>
      <c r="L42" s="62">
        <v>888</v>
      </c>
      <c r="M42" s="62">
        <v>888</v>
      </c>
      <c r="N42" s="62">
        <v>876</v>
      </c>
      <c r="O42" s="62">
        <v>894</v>
      </c>
      <c r="P42" s="62">
        <v>870</v>
      </c>
      <c r="Q42" s="62">
        <v>882</v>
      </c>
      <c r="R42" s="62">
        <v>810</v>
      </c>
      <c r="S42" s="62">
        <v>900</v>
      </c>
      <c r="T42" s="62">
        <v>894</v>
      </c>
      <c r="U42" s="62">
        <v>888</v>
      </c>
      <c r="V42" s="62">
        <v>906</v>
      </c>
      <c r="W42" s="62">
        <v>894</v>
      </c>
      <c r="X42" s="62">
        <v>882</v>
      </c>
      <c r="Y42" s="62">
        <v>870</v>
      </c>
      <c r="Z42" s="62">
        <v>876</v>
      </c>
      <c r="AA42" s="62">
        <v>870</v>
      </c>
      <c r="AB42" s="62">
        <v>888</v>
      </c>
      <c r="AC42" s="62">
        <v>900</v>
      </c>
      <c r="AD42" s="62">
        <v>888</v>
      </c>
      <c r="AE42" s="64">
        <v>876</v>
      </c>
      <c r="AF42" s="30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20" t="s">
        <v>36</v>
      </c>
      <c r="B43" s="49">
        <v>894</v>
      </c>
      <c r="C43" s="62">
        <v>888</v>
      </c>
      <c r="D43" s="62">
        <v>894</v>
      </c>
      <c r="E43" s="62">
        <v>876</v>
      </c>
      <c r="F43" s="62">
        <v>882</v>
      </c>
      <c r="G43" s="62">
        <v>876</v>
      </c>
      <c r="H43" s="62">
        <v>888</v>
      </c>
      <c r="I43" s="62">
        <v>894</v>
      </c>
      <c r="J43" s="62">
        <v>894</v>
      </c>
      <c r="K43" s="62">
        <v>900</v>
      </c>
      <c r="L43" s="62">
        <v>894</v>
      </c>
      <c r="M43" s="62">
        <v>888</v>
      </c>
      <c r="N43" s="62">
        <v>870</v>
      </c>
      <c r="O43" s="62">
        <v>876</v>
      </c>
      <c r="P43" s="62">
        <v>882</v>
      </c>
      <c r="Q43" s="62">
        <v>876</v>
      </c>
      <c r="R43" s="62">
        <v>822</v>
      </c>
      <c r="S43" s="62">
        <v>894</v>
      </c>
      <c r="T43" s="62">
        <v>882</v>
      </c>
      <c r="U43" s="62">
        <v>888</v>
      </c>
      <c r="V43" s="62">
        <v>900</v>
      </c>
      <c r="W43" s="62">
        <v>900</v>
      </c>
      <c r="X43" s="62">
        <v>882</v>
      </c>
      <c r="Y43" s="62">
        <v>876</v>
      </c>
      <c r="Z43" s="62">
        <v>882</v>
      </c>
      <c r="AA43" s="62">
        <v>870</v>
      </c>
      <c r="AB43" s="62">
        <v>888</v>
      </c>
      <c r="AC43" s="62">
        <v>888</v>
      </c>
      <c r="AD43" s="62">
        <v>888</v>
      </c>
      <c r="AE43" s="64">
        <v>864</v>
      </c>
      <c r="AF43" s="30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20" t="s">
        <v>37</v>
      </c>
      <c r="B44" s="49">
        <v>900</v>
      </c>
      <c r="C44" s="62">
        <v>900</v>
      </c>
      <c r="D44" s="62">
        <v>894</v>
      </c>
      <c r="E44" s="62">
        <v>876</v>
      </c>
      <c r="F44" s="62">
        <v>876</v>
      </c>
      <c r="G44" s="62">
        <v>882</v>
      </c>
      <c r="H44" s="62">
        <v>888</v>
      </c>
      <c r="I44" s="62">
        <v>894</v>
      </c>
      <c r="J44" s="62">
        <v>894</v>
      </c>
      <c r="K44" s="62">
        <v>906</v>
      </c>
      <c r="L44" s="62">
        <v>888</v>
      </c>
      <c r="M44" s="62">
        <v>882</v>
      </c>
      <c r="N44" s="62">
        <v>876</v>
      </c>
      <c r="O44" s="62">
        <v>882</v>
      </c>
      <c r="P44" s="62">
        <v>870</v>
      </c>
      <c r="Q44" s="62">
        <v>870</v>
      </c>
      <c r="R44" s="62">
        <v>816</v>
      </c>
      <c r="S44" s="62">
        <v>900</v>
      </c>
      <c r="T44" s="62">
        <v>900</v>
      </c>
      <c r="U44" s="62">
        <v>888</v>
      </c>
      <c r="V44" s="62">
        <v>900</v>
      </c>
      <c r="W44" s="62">
        <v>888</v>
      </c>
      <c r="X44" s="62">
        <v>894</v>
      </c>
      <c r="Y44" s="62">
        <v>882</v>
      </c>
      <c r="Z44" s="62">
        <v>870</v>
      </c>
      <c r="AA44" s="62">
        <v>864</v>
      </c>
      <c r="AB44" s="62">
        <v>882</v>
      </c>
      <c r="AC44" s="62">
        <v>894</v>
      </c>
      <c r="AD44" s="62">
        <v>888</v>
      </c>
      <c r="AE44" s="64">
        <v>858</v>
      </c>
      <c r="AF44" s="30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20" t="s">
        <v>38</v>
      </c>
      <c r="B45" s="49">
        <v>906</v>
      </c>
      <c r="C45" s="62">
        <v>888</v>
      </c>
      <c r="D45" s="62">
        <v>900</v>
      </c>
      <c r="E45" s="62">
        <v>876</v>
      </c>
      <c r="F45" s="62">
        <v>888</v>
      </c>
      <c r="G45" s="62">
        <v>888</v>
      </c>
      <c r="H45" s="62">
        <v>894</v>
      </c>
      <c r="I45" s="62">
        <v>894</v>
      </c>
      <c r="J45" s="62">
        <v>894</v>
      </c>
      <c r="K45" s="62">
        <v>900</v>
      </c>
      <c r="L45" s="62">
        <v>888</v>
      </c>
      <c r="M45" s="62">
        <v>888</v>
      </c>
      <c r="N45" s="62">
        <v>876</v>
      </c>
      <c r="O45" s="62">
        <v>888</v>
      </c>
      <c r="P45" s="62">
        <v>870</v>
      </c>
      <c r="Q45" s="62">
        <v>876</v>
      </c>
      <c r="R45" s="62">
        <v>810</v>
      </c>
      <c r="S45" s="62">
        <v>906</v>
      </c>
      <c r="T45" s="62">
        <v>894</v>
      </c>
      <c r="U45" s="62">
        <v>900</v>
      </c>
      <c r="V45" s="62">
        <v>906</v>
      </c>
      <c r="W45" s="62">
        <v>894</v>
      </c>
      <c r="X45" s="62">
        <v>876</v>
      </c>
      <c r="Y45" s="62">
        <v>876</v>
      </c>
      <c r="Z45" s="62">
        <v>882</v>
      </c>
      <c r="AA45" s="62">
        <v>864</v>
      </c>
      <c r="AB45" s="62">
        <v>888</v>
      </c>
      <c r="AC45" s="62">
        <v>894</v>
      </c>
      <c r="AD45" s="62">
        <v>894</v>
      </c>
      <c r="AE45" s="64">
        <v>864</v>
      </c>
      <c r="AF45" s="30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20" t="s">
        <v>39</v>
      </c>
      <c r="B46" s="49">
        <v>900</v>
      </c>
      <c r="C46" s="62">
        <v>894</v>
      </c>
      <c r="D46" s="62">
        <v>888</v>
      </c>
      <c r="E46" s="62">
        <v>894</v>
      </c>
      <c r="F46" s="62">
        <v>882</v>
      </c>
      <c r="G46" s="62">
        <v>888</v>
      </c>
      <c r="H46" s="62">
        <v>900</v>
      </c>
      <c r="I46" s="62">
        <v>894</v>
      </c>
      <c r="J46" s="62">
        <v>900</v>
      </c>
      <c r="K46" s="62">
        <v>906</v>
      </c>
      <c r="L46" s="62">
        <v>900</v>
      </c>
      <c r="M46" s="62">
        <v>888</v>
      </c>
      <c r="N46" s="62">
        <v>888</v>
      </c>
      <c r="O46" s="62">
        <v>888</v>
      </c>
      <c r="P46" s="62">
        <v>876</v>
      </c>
      <c r="Q46" s="62">
        <v>882</v>
      </c>
      <c r="R46" s="62">
        <v>816</v>
      </c>
      <c r="S46" s="62">
        <v>912</v>
      </c>
      <c r="T46" s="62">
        <v>894</v>
      </c>
      <c r="U46" s="62">
        <v>900</v>
      </c>
      <c r="V46" s="62">
        <v>900</v>
      </c>
      <c r="W46" s="62">
        <v>912</v>
      </c>
      <c r="X46" s="62">
        <v>882</v>
      </c>
      <c r="Y46" s="62">
        <v>876</v>
      </c>
      <c r="Z46" s="62">
        <v>876</v>
      </c>
      <c r="AA46" s="62">
        <v>870</v>
      </c>
      <c r="AB46" s="62">
        <v>882</v>
      </c>
      <c r="AC46" s="62">
        <v>900</v>
      </c>
      <c r="AD46" s="62">
        <v>888</v>
      </c>
      <c r="AE46" s="64">
        <v>864</v>
      </c>
      <c r="AF46" s="30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20" t="s">
        <v>40</v>
      </c>
      <c r="B47" s="49">
        <v>894</v>
      </c>
      <c r="C47" s="62">
        <v>888</v>
      </c>
      <c r="D47" s="62">
        <v>900</v>
      </c>
      <c r="E47" s="62">
        <v>882</v>
      </c>
      <c r="F47" s="62">
        <v>900</v>
      </c>
      <c r="G47" s="62">
        <v>894</v>
      </c>
      <c r="H47" s="62">
        <v>900</v>
      </c>
      <c r="I47" s="62">
        <v>900</v>
      </c>
      <c r="J47" s="62">
        <v>906</v>
      </c>
      <c r="K47" s="62">
        <v>906</v>
      </c>
      <c r="L47" s="62">
        <v>906</v>
      </c>
      <c r="M47" s="62">
        <v>900</v>
      </c>
      <c r="N47" s="62">
        <v>882</v>
      </c>
      <c r="O47" s="62">
        <v>888</v>
      </c>
      <c r="P47" s="62">
        <v>870</v>
      </c>
      <c r="Q47" s="62">
        <v>882</v>
      </c>
      <c r="R47" s="62">
        <v>816</v>
      </c>
      <c r="S47" s="62">
        <v>900</v>
      </c>
      <c r="T47" s="62">
        <v>888</v>
      </c>
      <c r="U47" s="62">
        <v>900</v>
      </c>
      <c r="V47" s="62">
        <v>906</v>
      </c>
      <c r="W47" s="62">
        <v>894</v>
      </c>
      <c r="X47" s="62">
        <v>888</v>
      </c>
      <c r="Y47" s="62">
        <v>870</v>
      </c>
      <c r="Z47" s="62">
        <v>882</v>
      </c>
      <c r="AA47" s="62">
        <v>870</v>
      </c>
      <c r="AB47" s="62">
        <v>894</v>
      </c>
      <c r="AC47" s="62">
        <v>900</v>
      </c>
      <c r="AD47" s="62">
        <v>900</v>
      </c>
      <c r="AE47" s="64">
        <v>876</v>
      </c>
      <c r="AF47" s="30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20" t="s">
        <v>41</v>
      </c>
      <c r="B48" s="49">
        <v>900</v>
      </c>
      <c r="C48" s="62">
        <v>894</v>
      </c>
      <c r="D48" s="62">
        <v>894</v>
      </c>
      <c r="E48" s="62">
        <v>888</v>
      </c>
      <c r="F48" s="62">
        <v>900</v>
      </c>
      <c r="G48" s="62">
        <v>888</v>
      </c>
      <c r="H48" s="62">
        <v>900</v>
      </c>
      <c r="I48" s="62">
        <v>900</v>
      </c>
      <c r="J48" s="62">
        <v>906</v>
      </c>
      <c r="K48" s="62">
        <v>906</v>
      </c>
      <c r="L48" s="62">
        <v>900</v>
      </c>
      <c r="M48" s="62">
        <v>894</v>
      </c>
      <c r="N48" s="62">
        <v>876</v>
      </c>
      <c r="O48" s="62">
        <v>888</v>
      </c>
      <c r="P48" s="62">
        <v>870</v>
      </c>
      <c r="Q48" s="62">
        <v>882</v>
      </c>
      <c r="R48" s="62">
        <v>816</v>
      </c>
      <c r="S48" s="62">
        <v>894</v>
      </c>
      <c r="T48" s="62">
        <v>894</v>
      </c>
      <c r="U48" s="62">
        <v>900</v>
      </c>
      <c r="V48" s="62">
        <v>894</v>
      </c>
      <c r="W48" s="62">
        <v>900</v>
      </c>
      <c r="X48" s="62">
        <v>882</v>
      </c>
      <c r="Y48" s="62">
        <v>882</v>
      </c>
      <c r="Z48" s="62">
        <v>876</v>
      </c>
      <c r="AA48" s="62">
        <v>870</v>
      </c>
      <c r="AB48" s="62">
        <v>882</v>
      </c>
      <c r="AC48" s="62">
        <v>894</v>
      </c>
      <c r="AD48" s="62">
        <v>882</v>
      </c>
      <c r="AE48" s="64">
        <v>864</v>
      </c>
      <c r="AF48" s="30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20" t="s">
        <v>42</v>
      </c>
      <c r="B49" s="49">
        <v>906</v>
      </c>
      <c r="C49" s="62">
        <v>894</v>
      </c>
      <c r="D49" s="62">
        <v>894</v>
      </c>
      <c r="E49" s="62">
        <v>888</v>
      </c>
      <c r="F49" s="62">
        <v>900</v>
      </c>
      <c r="G49" s="62">
        <v>888</v>
      </c>
      <c r="H49" s="62">
        <v>894</v>
      </c>
      <c r="I49" s="62">
        <v>894</v>
      </c>
      <c r="J49" s="62">
        <v>900</v>
      </c>
      <c r="K49" s="62">
        <v>906</v>
      </c>
      <c r="L49" s="62">
        <v>912</v>
      </c>
      <c r="M49" s="62">
        <v>888</v>
      </c>
      <c r="N49" s="62">
        <v>876</v>
      </c>
      <c r="O49" s="62">
        <v>882</v>
      </c>
      <c r="P49" s="62">
        <v>864</v>
      </c>
      <c r="Q49" s="62">
        <v>870</v>
      </c>
      <c r="R49" s="62">
        <v>810</v>
      </c>
      <c r="S49" s="62">
        <v>912</v>
      </c>
      <c r="T49" s="62">
        <v>894</v>
      </c>
      <c r="U49" s="62">
        <v>900</v>
      </c>
      <c r="V49" s="62">
        <v>900</v>
      </c>
      <c r="W49" s="62">
        <v>900</v>
      </c>
      <c r="X49" s="62">
        <v>888</v>
      </c>
      <c r="Y49" s="62">
        <v>876</v>
      </c>
      <c r="Z49" s="62">
        <v>882</v>
      </c>
      <c r="AA49" s="62">
        <v>864</v>
      </c>
      <c r="AB49" s="62">
        <v>888</v>
      </c>
      <c r="AC49" s="62">
        <v>888</v>
      </c>
      <c r="AD49" s="62">
        <v>894</v>
      </c>
      <c r="AE49" s="64">
        <v>870</v>
      </c>
      <c r="AF49" s="30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8" t="s">
        <v>43</v>
      </c>
      <c r="B50" s="50">
        <v>906</v>
      </c>
      <c r="C50" s="63">
        <v>894</v>
      </c>
      <c r="D50" s="63">
        <v>912</v>
      </c>
      <c r="E50" s="63">
        <v>894</v>
      </c>
      <c r="F50" s="63">
        <v>894</v>
      </c>
      <c r="G50" s="63">
        <v>900</v>
      </c>
      <c r="H50" s="63">
        <v>900</v>
      </c>
      <c r="I50" s="63">
        <v>906</v>
      </c>
      <c r="J50" s="63">
        <v>906</v>
      </c>
      <c r="K50" s="63">
        <v>906</v>
      </c>
      <c r="L50" s="63">
        <v>900</v>
      </c>
      <c r="M50" s="63">
        <v>900</v>
      </c>
      <c r="N50" s="63">
        <v>882</v>
      </c>
      <c r="O50" s="63">
        <v>888</v>
      </c>
      <c r="P50" s="63">
        <v>876</v>
      </c>
      <c r="Q50" s="63">
        <v>876</v>
      </c>
      <c r="R50" s="63">
        <v>816</v>
      </c>
      <c r="S50" s="63">
        <v>912</v>
      </c>
      <c r="T50" s="63">
        <v>894</v>
      </c>
      <c r="U50" s="63">
        <v>900</v>
      </c>
      <c r="V50" s="63">
        <v>906</v>
      </c>
      <c r="W50" s="63">
        <v>906</v>
      </c>
      <c r="X50" s="63">
        <v>888</v>
      </c>
      <c r="Y50" s="63">
        <v>882</v>
      </c>
      <c r="Z50" s="63">
        <v>882</v>
      </c>
      <c r="AA50" s="63">
        <v>870</v>
      </c>
      <c r="AB50" s="63">
        <v>894</v>
      </c>
      <c r="AC50" s="63">
        <v>900</v>
      </c>
      <c r="AD50" s="63">
        <v>888</v>
      </c>
      <c r="AE50" s="65">
        <v>876</v>
      </c>
      <c r="AF50" s="30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9" t="s">
        <v>44</v>
      </c>
      <c r="B51" s="44">
        <v>906</v>
      </c>
      <c r="C51" s="53">
        <v>900</v>
      </c>
      <c r="D51" s="53">
        <v>900</v>
      </c>
      <c r="E51" s="53">
        <v>888</v>
      </c>
      <c r="F51" s="53">
        <v>906</v>
      </c>
      <c r="G51" s="53">
        <v>894</v>
      </c>
      <c r="H51" s="53">
        <v>906</v>
      </c>
      <c r="I51" s="53">
        <v>906</v>
      </c>
      <c r="J51" s="53">
        <v>900</v>
      </c>
      <c r="K51" s="53">
        <v>900</v>
      </c>
      <c r="L51" s="53">
        <v>906</v>
      </c>
      <c r="M51" s="53">
        <v>900</v>
      </c>
      <c r="N51" s="53">
        <v>888</v>
      </c>
      <c r="O51" s="53">
        <v>882</v>
      </c>
      <c r="P51" s="53">
        <v>876</v>
      </c>
      <c r="Q51" s="53">
        <v>882</v>
      </c>
      <c r="R51" s="53">
        <v>816</v>
      </c>
      <c r="S51" s="53">
        <v>912</v>
      </c>
      <c r="T51" s="53">
        <v>894</v>
      </c>
      <c r="U51" s="53">
        <v>900</v>
      </c>
      <c r="V51" s="53">
        <v>888</v>
      </c>
      <c r="W51" s="53">
        <v>900</v>
      </c>
      <c r="X51" s="53">
        <v>882</v>
      </c>
      <c r="Y51" s="53">
        <v>888</v>
      </c>
      <c r="Z51" s="53">
        <v>888</v>
      </c>
      <c r="AA51" s="53">
        <v>864</v>
      </c>
      <c r="AB51" s="53">
        <v>894</v>
      </c>
      <c r="AC51" s="53">
        <v>894</v>
      </c>
      <c r="AD51" s="53">
        <v>894</v>
      </c>
      <c r="AE51" s="54">
        <v>870</v>
      </c>
      <c r="AF51" s="30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20" t="s">
        <v>45</v>
      </c>
      <c r="B52" s="49">
        <v>906</v>
      </c>
      <c r="C52" s="62">
        <v>912</v>
      </c>
      <c r="D52" s="62">
        <v>894</v>
      </c>
      <c r="E52" s="62">
        <v>888</v>
      </c>
      <c r="F52" s="62">
        <v>906</v>
      </c>
      <c r="G52" s="62">
        <v>888</v>
      </c>
      <c r="H52" s="62">
        <v>906</v>
      </c>
      <c r="I52" s="62">
        <v>900</v>
      </c>
      <c r="J52" s="62">
        <v>900</v>
      </c>
      <c r="K52" s="62">
        <v>900</v>
      </c>
      <c r="L52" s="62">
        <v>894</v>
      </c>
      <c r="M52" s="62">
        <v>900</v>
      </c>
      <c r="N52" s="62">
        <v>888</v>
      </c>
      <c r="O52" s="62">
        <v>870</v>
      </c>
      <c r="P52" s="62">
        <v>864</v>
      </c>
      <c r="Q52" s="62">
        <v>876</v>
      </c>
      <c r="R52" s="62">
        <v>816</v>
      </c>
      <c r="S52" s="62">
        <v>918</v>
      </c>
      <c r="T52" s="62">
        <v>894</v>
      </c>
      <c r="U52" s="62">
        <v>894</v>
      </c>
      <c r="V52" s="62">
        <v>900</v>
      </c>
      <c r="W52" s="62">
        <v>894</v>
      </c>
      <c r="X52" s="62">
        <v>888</v>
      </c>
      <c r="Y52" s="62">
        <v>888</v>
      </c>
      <c r="Z52" s="62">
        <v>888</v>
      </c>
      <c r="AA52" s="62">
        <v>870</v>
      </c>
      <c r="AB52" s="62">
        <v>888</v>
      </c>
      <c r="AC52" s="62">
        <v>900</v>
      </c>
      <c r="AD52" s="62">
        <v>888</v>
      </c>
      <c r="AE52" s="64">
        <v>870</v>
      </c>
      <c r="AF52" s="30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20" t="s">
        <v>46</v>
      </c>
      <c r="B53" s="49">
        <v>900</v>
      </c>
      <c r="C53" s="62">
        <v>900</v>
      </c>
      <c r="D53" s="62">
        <v>894</v>
      </c>
      <c r="E53" s="62">
        <v>888</v>
      </c>
      <c r="F53" s="62">
        <v>900</v>
      </c>
      <c r="G53" s="62">
        <v>888</v>
      </c>
      <c r="H53" s="62">
        <v>900</v>
      </c>
      <c r="I53" s="62">
        <v>900</v>
      </c>
      <c r="J53" s="62">
        <v>900</v>
      </c>
      <c r="K53" s="62">
        <v>900</v>
      </c>
      <c r="L53" s="62">
        <v>894</v>
      </c>
      <c r="M53" s="62">
        <v>900</v>
      </c>
      <c r="N53" s="62">
        <v>882</v>
      </c>
      <c r="O53" s="62">
        <v>882</v>
      </c>
      <c r="P53" s="62">
        <v>858</v>
      </c>
      <c r="Q53" s="62">
        <v>870</v>
      </c>
      <c r="R53" s="62">
        <v>810</v>
      </c>
      <c r="S53" s="62">
        <v>906</v>
      </c>
      <c r="T53" s="62">
        <v>900</v>
      </c>
      <c r="U53" s="62">
        <v>894</v>
      </c>
      <c r="V53" s="62">
        <v>888</v>
      </c>
      <c r="W53" s="62">
        <v>900</v>
      </c>
      <c r="X53" s="62">
        <v>882</v>
      </c>
      <c r="Y53" s="62">
        <v>882</v>
      </c>
      <c r="Z53" s="62">
        <v>876</v>
      </c>
      <c r="AA53" s="62">
        <v>870</v>
      </c>
      <c r="AB53" s="62">
        <v>888</v>
      </c>
      <c r="AC53" s="62">
        <v>894</v>
      </c>
      <c r="AD53" s="62">
        <v>888</v>
      </c>
      <c r="AE53" s="64">
        <v>882</v>
      </c>
      <c r="AF53" s="30"/>
      <c r="AG53" s="210" t="str">
        <f>CONCATENATE(B3,"合計")</f>
        <v>6月合計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21" t="s">
        <v>47</v>
      </c>
      <c r="B54" s="50">
        <v>900</v>
      </c>
      <c r="C54" s="63">
        <v>888</v>
      </c>
      <c r="D54" s="63">
        <v>888</v>
      </c>
      <c r="E54" s="63">
        <v>894</v>
      </c>
      <c r="F54" s="63">
        <v>906</v>
      </c>
      <c r="G54" s="63">
        <v>894</v>
      </c>
      <c r="H54" s="63">
        <v>912</v>
      </c>
      <c r="I54" s="63">
        <v>900</v>
      </c>
      <c r="J54" s="63">
        <v>900</v>
      </c>
      <c r="K54" s="63">
        <v>900</v>
      </c>
      <c r="L54" s="63">
        <v>894</v>
      </c>
      <c r="M54" s="63">
        <v>900</v>
      </c>
      <c r="N54" s="63">
        <v>882</v>
      </c>
      <c r="O54" s="63">
        <v>870</v>
      </c>
      <c r="P54" s="63">
        <v>864</v>
      </c>
      <c r="Q54" s="63">
        <v>870</v>
      </c>
      <c r="R54" s="63">
        <v>822</v>
      </c>
      <c r="S54" s="63">
        <v>906</v>
      </c>
      <c r="T54" s="63">
        <v>894</v>
      </c>
      <c r="U54" s="63">
        <v>906</v>
      </c>
      <c r="V54" s="63">
        <v>894</v>
      </c>
      <c r="W54" s="63">
        <v>894</v>
      </c>
      <c r="X54" s="63">
        <v>888</v>
      </c>
      <c r="Y54" s="63">
        <v>882</v>
      </c>
      <c r="Z54" s="63">
        <v>894</v>
      </c>
      <c r="AA54" s="63">
        <v>864</v>
      </c>
      <c r="AB54" s="63">
        <v>882</v>
      </c>
      <c r="AC54" s="63">
        <v>888</v>
      </c>
      <c r="AD54" s="63">
        <v>882</v>
      </c>
      <c r="AE54" s="65">
        <v>870</v>
      </c>
      <c r="AF54" s="32"/>
      <c r="AG54" s="210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2" t="s">
        <v>51</v>
      </c>
      <c r="B55" s="10">
        <f>SUM(B7:B54)</f>
        <v>43098</v>
      </c>
      <c r="C55" s="11">
        <f t="shared" ref="C55:AE55" si="3">SUM(C7:C54)</f>
        <v>43056</v>
      </c>
      <c r="D55" s="11">
        <f t="shared" si="3"/>
        <v>43044</v>
      </c>
      <c r="E55" s="11">
        <f t="shared" si="3"/>
        <v>42540</v>
      </c>
      <c r="F55" s="11">
        <f t="shared" si="3"/>
        <v>42258</v>
      </c>
      <c r="G55" s="11">
        <f t="shared" si="3"/>
        <v>42282</v>
      </c>
      <c r="H55" s="11">
        <f>SUM(H7:H54)</f>
        <v>42888</v>
      </c>
      <c r="I55" s="11">
        <f t="shared" si="3"/>
        <v>42990</v>
      </c>
      <c r="J55" s="11">
        <f t="shared" si="3"/>
        <v>42606</v>
      </c>
      <c r="K55" s="11">
        <f t="shared" si="3"/>
        <v>42732</v>
      </c>
      <c r="L55" s="11">
        <f t="shared" si="3"/>
        <v>40776</v>
      </c>
      <c r="M55" s="11">
        <f t="shared" si="3"/>
        <v>42846</v>
      </c>
      <c r="N55" s="11">
        <f t="shared" si="3"/>
        <v>41922</v>
      </c>
      <c r="O55" s="11">
        <f>SUM(O7:O54)</f>
        <v>41898</v>
      </c>
      <c r="P55" s="11">
        <f t="shared" si="3"/>
        <v>42192</v>
      </c>
      <c r="Q55" s="11">
        <f t="shared" si="3"/>
        <v>41658</v>
      </c>
      <c r="R55" s="11">
        <f t="shared" si="3"/>
        <v>40470</v>
      </c>
      <c r="S55" s="11">
        <f t="shared" si="3"/>
        <v>40854</v>
      </c>
      <c r="T55" s="11">
        <f t="shared" si="3"/>
        <v>42486</v>
      </c>
      <c r="U55" s="11">
        <f t="shared" si="3"/>
        <v>42162</v>
      </c>
      <c r="V55" s="11">
        <f>SUM(V7:V54)</f>
        <v>43002</v>
      </c>
      <c r="W55" s="11">
        <f t="shared" si="3"/>
        <v>43092</v>
      </c>
      <c r="X55" s="11">
        <f t="shared" si="3"/>
        <v>42102</v>
      </c>
      <c r="Y55" s="11">
        <f t="shared" si="3"/>
        <v>42492</v>
      </c>
      <c r="Z55" s="11">
        <f t="shared" si="3"/>
        <v>38274</v>
      </c>
      <c r="AA55" s="11">
        <f t="shared" si="3"/>
        <v>42114</v>
      </c>
      <c r="AB55" s="11">
        <f t="shared" si="3"/>
        <v>42114</v>
      </c>
      <c r="AC55" s="11">
        <f>SUM(AC7:AC54)</f>
        <v>42624</v>
      </c>
      <c r="AD55" s="11">
        <f t="shared" si="3"/>
        <v>42918</v>
      </c>
      <c r="AE55" s="12">
        <f t="shared" si="3"/>
        <v>43614</v>
      </c>
      <c r="AF55" s="31"/>
      <c r="AG55" s="203">
        <f>SUM(B55:AE55)</f>
        <v>1267104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3" t="s">
        <v>54</v>
      </c>
      <c r="B56" s="7">
        <f t="shared" ref="B56:AE56" si="4">IF(B4="",SUM(B23:B50),0)</f>
        <v>0</v>
      </c>
      <c r="C56" s="7">
        <f t="shared" si="4"/>
        <v>24870</v>
      </c>
      <c r="D56" s="7">
        <f t="shared" si="4"/>
        <v>25044</v>
      </c>
      <c r="E56" s="7">
        <f t="shared" si="4"/>
        <v>24678</v>
      </c>
      <c r="F56" s="7">
        <f t="shared" si="4"/>
        <v>24366</v>
      </c>
      <c r="G56" s="7">
        <f t="shared" si="4"/>
        <v>24336</v>
      </c>
      <c r="H56" s="7">
        <f>IF(H4="",SUM(H23:H50),0)</f>
        <v>24864</v>
      </c>
      <c r="I56" s="7">
        <f t="shared" si="4"/>
        <v>0</v>
      </c>
      <c r="J56" s="7">
        <f t="shared" si="4"/>
        <v>24456</v>
      </c>
      <c r="K56" s="7">
        <f t="shared" si="4"/>
        <v>24786</v>
      </c>
      <c r="L56" s="7">
        <f t="shared" si="4"/>
        <v>22818</v>
      </c>
      <c r="M56" s="7">
        <f t="shared" si="4"/>
        <v>24726</v>
      </c>
      <c r="N56" s="7">
        <f t="shared" si="4"/>
        <v>24036</v>
      </c>
      <c r="O56" s="7">
        <f>IF(O4="",SUM(O23:O50),0)</f>
        <v>24414</v>
      </c>
      <c r="P56" s="7">
        <f t="shared" si="4"/>
        <v>0</v>
      </c>
      <c r="Q56" s="7">
        <f t="shared" si="4"/>
        <v>24114</v>
      </c>
      <c r="R56" s="7">
        <f t="shared" si="4"/>
        <v>23160</v>
      </c>
      <c r="S56" s="7">
        <f t="shared" si="4"/>
        <v>24072</v>
      </c>
      <c r="T56" s="7">
        <f t="shared" si="4"/>
        <v>24384</v>
      </c>
      <c r="U56" s="7">
        <f t="shared" si="4"/>
        <v>24282</v>
      </c>
      <c r="V56" s="7">
        <f>IF(V4="",SUM(V23:V50),0)</f>
        <v>25026</v>
      </c>
      <c r="W56" s="7">
        <f t="shared" si="4"/>
        <v>0</v>
      </c>
      <c r="X56" s="7">
        <f t="shared" si="4"/>
        <v>24264</v>
      </c>
      <c r="Y56" s="7">
        <f t="shared" si="4"/>
        <v>24678</v>
      </c>
      <c r="Z56" s="7">
        <f t="shared" si="4"/>
        <v>20628</v>
      </c>
      <c r="AA56" s="7">
        <f t="shared" si="4"/>
        <v>24504</v>
      </c>
      <c r="AB56" s="7">
        <f t="shared" si="4"/>
        <v>24636</v>
      </c>
      <c r="AC56" s="7">
        <f>IF(AC4="",SUM(AC23:AC50),0)</f>
        <v>24726</v>
      </c>
      <c r="AD56" s="7">
        <f t="shared" si="4"/>
        <v>0</v>
      </c>
      <c r="AE56" s="7">
        <f t="shared" si="4"/>
        <v>25176</v>
      </c>
      <c r="AF56" s="24"/>
      <c r="AG56" s="41">
        <f>SUM(B56:AE56)</f>
        <v>607044</v>
      </c>
    </row>
    <row r="57" spans="1:44" x14ac:dyDescent="0.2">
      <c r="A57" s="33" t="s">
        <v>55</v>
      </c>
      <c r="B57" s="7">
        <f t="shared" ref="B57:AE57" si="5">IF(B4="",SUM(B7:B22,B51:B54),SUM(B7:B54))</f>
        <v>43098</v>
      </c>
      <c r="C57" s="7">
        <f t="shared" si="5"/>
        <v>18186</v>
      </c>
      <c r="D57" s="7">
        <f t="shared" si="5"/>
        <v>18000</v>
      </c>
      <c r="E57" s="7">
        <f t="shared" si="5"/>
        <v>17862</v>
      </c>
      <c r="F57" s="7">
        <f t="shared" si="5"/>
        <v>17892</v>
      </c>
      <c r="G57" s="7">
        <f t="shared" si="5"/>
        <v>17946</v>
      </c>
      <c r="H57" s="7">
        <f>IF(H4="",SUM(H7:H22,H51:H54),SUM(H7:H54))</f>
        <v>18024</v>
      </c>
      <c r="I57" s="7">
        <f t="shared" si="5"/>
        <v>42990</v>
      </c>
      <c r="J57" s="7">
        <f t="shared" si="5"/>
        <v>18150</v>
      </c>
      <c r="K57" s="7">
        <f t="shared" si="5"/>
        <v>17946</v>
      </c>
      <c r="L57" s="7">
        <f t="shared" si="5"/>
        <v>17958</v>
      </c>
      <c r="M57" s="7">
        <f t="shared" si="5"/>
        <v>18120</v>
      </c>
      <c r="N57" s="7">
        <f t="shared" si="5"/>
        <v>17886</v>
      </c>
      <c r="O57" s="7">
        <f>IF(O4="",SUM(O7:O22,O51:O54),SUM(O7:O54))</f>
        <v>17484</v>
      </c>
      <c r="P57" s="7">
        <f t="shared" si="5"/>
        <v>42192</v>
      </c>
      <c r="Q57" s="7">
        <f t="shared" si="5"/>
        <v>17544</v>
      </c>
      <c r="R57" s="7">
        <f t="shared" si="5"/>
        <v>17310</v>
      </c>
      <c r="S57" s="7">
        <f t="shared" si="5"/>
        <v>16782</v>
      </c>
      <c r="T57" s="7">
        <f t="shared" si="5"/>
        <v>18102</v>
      </c>
      <c r="U57" s="7">
        <f t="shared" si="5"/>
        <v>17880</v>
      </c>
      <c r="V57" s="7">
        <f>IF(V4="",SUM(V7:V22,V51:V54),SUM(V7:V54))</f>
        <v>17976</v>
      </c>
      <c r="W57" s="7">
        <f t="shared" si="5"/>
        <v>43092</v>
      </c>
      <c r="X57" s="7">
        <f t="shared" si="5"/>
        <v>17838</v>
      </c>
      <c r="Y57" s="7">
        <f t="shared" si="5"/>
        <v>17814</v>
      </c>
      <c r="Z57" s="7">
        <f t="shared" si="5"/>
        <v>17646</v>
      </c>
      <c r="AA57" s="7">
        <f t="shared" si="5"/>
        <v>17610</v>
      </c>
      <c r="AB57" s="7">
        <f t="shared" si="5"/>
        <v>17478</v>
      </c>
      <c r="AC57" s="7">
        <f>IF(AC4="",SUM(AC7:AC22,AC51:AC54),SUM(AC7:AC54))</f>
        <v>17898</v>
      </c>
      <c r="AD57" s="7">
        <f t="shared" si="5"/>
        <v>42918</v>
      </c>
      <c r="AE57" s="7">
        <f t="shared" si="5"/>
        <v>18438</v>
      </c>
      <c r="AF57" s="7"/>
      <c r="AG57" s="42">
        <f>SUM(B57:AE57)</f>
        <v>660060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 t="shared" ref="B59:AE59" si="6">AVERAGE(B7:B54)</f>
        <v>897.875</v>
      </c>
      <c r="C59" s="7">
        <f t="shared" si="6"/>
        <v>897</v>
      </c>
      <c r="D59" s="7">
        <f t="shared" si="6"/>
        <v>896.75</v>
      </c>
      <c r="E59" s="7">
        <f t="shared" si="6"/>
        <v>886.25</v>
      </c>
      <c r="F59" s="7">
        <f t="shared" si="6"/>
        <v>880.375</v>
      </c>
      <c r="G59" s="7">
        <f t="shared" si="6"/>
        <v>880.875</v>
      </c>
      <c r="H59" s="7">
        <f>AVERAGE(H7:H54)</f>
        <v>893.5</v>
      </c>
      <c r="I59" s="7">
        <f t="shared" si="6"/>
        <v>895.625</v>
      </c>
      <c r="J59" s="7">
        <f t="shared" si="6"/>
        <v>887.625</v>
      </c>
      <c r="K59" s="7">
        <f t="shared" si="6"/>
        <v>890.25</v>
      </c>
      <c r="L59" s="7">
        <f t="shared" si="6"/>
        <v>849.5</v>
      </c>
      <c r="M59" s="7">
        <f t="shared" si="6"/>
        <v>892.625</v>
      </c>
      <c r="N59" s="7">
        <f t="shared" si="6"/>
        <v>873.375</v>
      </c>
      <c r="O59" s="7">
        <f>AVERAGE(O7:O54)</f>
        <v>872.875</v>
      </c>
      <c r="P59" s="7">
        <f t="shared" si="6"/>
        <v>879</v>
      </c>
      <c r="Q59" s="7">
        <f t="shared" si="6"/>
        <v>867.875</v>
      </c>
      <c r="R59" s="7">
        <f t="shared" si="6"/>
        <v>843.125</v>
      </c>
      <c r="S59" s="7">
        <f t="shared" si="6"/>
        <v>851.125</v>
      </c>
      <c r="T59" s="7">
        <f t="shared" si="6"/>
        <v>885.125</v>
      </c>
      <c r="U59" s="7">
        <f t="shared" si="6"/>
        <v>878.375</v>
      </c>
      <c r="V59" s="7">
        <f>AVERAGE(V7:V54)</f>
        <v>895.875</v>
      </c>
      <c r="W59" s="7">
        <f t="shared" si="6"/>
        <v>897.75</v>
      </c>
      <c r="X59" s="7">
        <f t="shared" si="6"/>
        <v>877.125</v>
      </c>
      <c r="Y59" s="7">
        <f t="shared" si="6"/>
        <v>885.25</v>
      </c>
      <c r="Z59" s="7">
        <f t="shared" si="6"/>
        <v>797.375</v>
      </c>
      <c r="AA59" s="7">
        <f t="shared" si="6"/>
        <v>877.375</v>
      </c>
      <c r="AB59" s="7">
        <f t="shared" si="6"/>
        <v>877.375</v>
      </c>
      <c r="AC59" s="7">
        <f>AVERAGE(AC7:AC54)</f>
        <v>888</v>
      </c>
      <c r="AD59" s="7">
        <f t="shared" si="6"/>
        <v>894.125</v>
      </c>
      <c r="AE59" s="7">
        <f t="shared" si="6"/>
        <v>908.625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 t="shared" ref="B60" si="7">MAX(B7:B54)</f>
        <v>912</v>
      </c>
      <c r="C60" s="7">
        <f t="shared" ref="C60:AE60" si="8">MAX(C7:C54)</f>
        <v>930</v>
      </c>
      <c r="D60" s="7">
        <f t="shared" si="8"/>
        <v>924</v>
      </c>
      <c r="E60" s="7">
        <f t="shared" si="8"/>
        <v>912</v>
      </c>
      <c r="F60" s="7">
        <f t="shared" si="8"/>
        <v>906</v>
      </c>
      <c r="G60" s="7">
        <f t="shared" si="8"/>
        <v>906</v>
      </c>
      <c r="H60" s="7">
        <f t="shared" si="8"/>
        <v>918</v>
      </c>
      <c r="I60" s="7">
        <f t="shared" si="8"/>
        <v>912</v>
      </c>
      <c r="J60" s="7">
        <f t="shared" si="8"/>
        <v>918</v>
      </c>
      <c r="K60" s="7">
        <f t="shared" si="8"/>
        <v>912</v>
      </c>
      <c r="L60" s="7">
        <f t="shared" si="8"/>
        <v>930</v>
      </c>
      <c r="M60" s="7">
        <f t="shared" si="8"/>
        <v>936</v>
      </c>
      <c r="N60" s="7">
        <f t="shared" si="8"/>
        <v>906</v>
      </c>
      <c r="O60" s="7">
        <f t="shared" si="8"/>
        <v>894</v>
      </c>
      <c r="P60" s="7">
        <f t="shared" si="8"/>
        <v>894</v>
      </c>
      <c r="Q60" s="7">
        <f t="shared" si="8"/>
        <v>882</v>
      </c>
      <c r="R60" s="7">
        <f t="shared" si="8"/>
        <v>894</v>
      </c>
      <c r="S60" s="7">
        <f t="shared" si="8"/>
        <v>918</v>
      </c>
      <c r="T60" s="7">
        <f t="shared" si="8"/>
        <v>918</v>
      </c>
      <c r="U60" s="7">
        <f t="shared" si="8"/>
        <v>906</v>
      </c>
      <c r="V60" s="7">
        <f t="shared" si="8"/>
        <v>912</v>
      </c>
      <c r="W60" s="7">
        <f t="shared" si="8"/>
        <v>912</v>
      </c>
      <c r="X60" s="7">
        <f t="shared" si="8"/>
        <v>900</v>
      </c>
      <c r="Y60" s="7">
        <f t="shared" si="8"/>
        <v>906</v>
      </c>
      <c r="Z60" s="7">
        <f t="shared" si="8"/>
        <v>900</v>
      </c>
      <c r="AA60" s="7">
        <f t="shared" si="8"/>
        <v>900</v>
      </c>
      <c r="AB60" s="7">
        <f t="shared" si="8"/>
        <v>894</v>
      </c>
      <c r="AC60" s="7">
        <f t="shared" si="8"/>
        <v>906</v>
      </c>
      <c r="AD60" s="7">
        <f t="shared" si="8"/>
        <v>906</v>
      </c>
      <c r="AE60" s="7">
        <f t="shared" si="8"/>
        <v>966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 t="shared" ref="B61" si="9">MIN(B7:B54)</f>
        <v>876</v>
      </c>
      <c r="C61" s="7">
        <f t="shared" ref="C61:AE61" si="10">MIN(C7:C54)</f>
        <v>870</v>
      </c>
      <c r="D61" s="7">
        <f t="shared" si="10"/>
        <v>876</v>
      </c>
      <c r="E61" s="7">
        <f t="shared" si="10"/>
        <v>858</v>
      </c>
      <c r="F61" s="7">
        <f t="shared" si="10"/>
        <v>834</v>
      </c>
      <c r="G61" s="7">
        <f t="shared" si="10"/>
        <v>840</v>
      </c>
      <c r="H61" s="7">
        <f t="shared" si="10"/>
        <v>876</v>
      </c>
      <c r="I61" s="7">
        <f t="shared" si="10"/>
        <v>876</v>
      </c>
      <c r="J61" s="7">
        <f t="shared" si="10"/>
        <v>846</v>
      </c>
      <c r="K61" s="7">
        <f t="shared" si="10"/>
        <v>858</v>
      </c>
      <c r="L61" s="7">
        <f t="shared" si="10"/>
        <v>0</v>
      </c>
      <c r="M61" s="7">
        <f t="shared" si="10"/>
        <v>846</v>
      </c>
      <c r="N61" s="7">
        <f t="shared" si="10"/>
        <v>828</v>
      </c>
      <c r="O61" s="7">
        <f t="shared" si="10"/>
        <v>852</v>
      </c>
      <c r="P61" s="7">
        <f t="shared" si="10"/>
        <v>858</v>
      </c>
      <c r="Q61" s="7">
        <f t="shared" si="10"/>
        <v>834</v>
      </c>
      <c r="R61" s="7">
        <f t="shared" si="10"/>
        <v>810</v>
      </c>
      <c r="S61" s="7">
        <f t="shared" si="10"/>
        <v>786</v>
      </c>
      <c r="T61" s="7">
        <f t="shared" si="10"/>
        <v>834</v>
      </c>
      <c r="U61" s="7">
        <f t="shared" si="10"/>
        <v>834</v>
      </c>
      <c r="V61" s="7">
        <f t="shared" si="10"/>
        <v>876</v>
      </c>
      <c r="W61" s="7">
        <f t="shared" si="10"/>
        <v>888</v>
      </c>
      <c r="X61" s="7">
        <f t="shared" si="10"/>
        <v>834</v>
      </c>
      <c r="Y61" s="7">
        <f t="shared" si="10"/>
        <v>870</v>
      </c>
      <c r="Z61" s="7">
        <f t="shared" si="10"/>
        <v>0</v>
      </c>
      <c r="AA61" s="7">
        <f t="shared" si="10"/>
        <v>858</v>
      </c>
      <c r="AB61" s="7">
        <f t="shared" si="10"/>
        <v>864</v>
      </c>
      <c r="AC61" s="7">
        <f t="shared" si="10"/>
        <v>864</v>
      </c>
      <c r="AD61" s="7">
        <f t="shared" si="10"/>
        <v>882</v>
      </c>
      <c r="AE61" s="7">
        <f t="shared" si="10"/>
        <v>858</v>
      </c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令和７年度　時間帯別送電実績（３０分値）</v>
      </c>
    </row>
    <row r="3" spans="1:45" x14ac:dyDescent="0.2">
      <c r="A3" s="68">
        <f>'4月'!A3</f>
        <v>7</v>
      </c>
      <c r="B3" s="1" t="s">
        <v>60</v>
      </c>
      <c r="AF3" s="2" t="s">
        <v>52</v>
      </c>
    </row>
    <row r="4" spans="1:45" s="3" customFormat="1" hidden="1" x14ac:dyDescent="0.2">
      <c r="A4" s="3">
        <f>SUM(B4:AF4)</f>
        <v>5</v>
      </c>
      <c r="B4" s="3" t="str">
        <f t="shared" ref="B4:AF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>
        <f t="shared" si="0"/>
        <v>1</v>
      </c>
      <c r="H4" s="3" t="str">
        <f t="shared" si="0"/>
        <v/>
      </c>
      <c r="I4" s="3" t="str">
        <f t="shared" si="0"/>
        <v/>
      </c>
      <c r="J4" s="3" t="str">
        <f>IF(J6="日",1,"")</f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>
        <f t="shared" si="0"/>
        <v>1</v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>
        <f t="shared" si="0"/>
        <v>1</v>
      </c>
      <c r="V4" s="3">
        <v>1</v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>
        <f t="shared" si="0"/>
        <v>1</v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208" t="s">
        <v>53</v>
      </c>
      <c r="B5" s="13">
        <f>'6月'!AE5+1</f>
        <v>45839</v>
      </c>
      <c r="C5" s="14">
        <f>B5+1</f>
        <v>45840</v>
      </c>
      <c r="D5" s="14">
        <f>C5+1</f>
        <v>45841</v>
      </c>
      <c r="E5" s="14">
        <f t="shared" ref="E5:AE5" si="1">D5+1</f>
        <v>45842</v>
      </c>
      <c r="F5" s="14">
        <f t="shared" si="1"/>
        <v>45843</v>
      </c>
      <c r="G5" s="14">
        <f t="shared" si="1"/>
        <v>45844</v>
      </c>
      <c r="H5" s="14">
        <f t="shared" si="1"/>
        <v>45845</v>
      </c>
      <c r="I5" s="14">
        <f t="shared" si="1"/>
        <v>45846</v>
      </c>
      <c r="J5" s="14">
        <f t="shared" si="1"/>
        <v>45847</v>
      </c>
      <c r="K5" s="14">
        <f t="shared" si="1"/>
        <v>45848</v>
      </c>
      <c r="L5" s="14">
        <f t="shared" si="1"/>
        <v>45849</v>
      </c>
      <c r="M5" s="14">
        <f t="shared" si="1"/>
        <v>45850</v>
      </c>
      <c r="N5" s="14">
        <f t="shared" si="1"/>
        <v>45851</v>
      </c>
      <c r="O5" s="14">
        <f t="shared" si="1"/>
        <v>45852</v>
      </c>
      <c r="P5" s="14">
        <f t="shared" si="1"/>
        <v>45853</v>
      </c>
      <c r="Q5" s="14">
        <f t="shared" si="1"/>
        <v>45854</v>
      </c>
      <c r="R5" s="14">
        <f t="shared" si="1"/>
        <v>45855</v>
      </c>
      <c r="S5" s="14">
        <f t="shared" si="1"/>
        <v>45856</v>
      </c>
      <c r="T5" s="14">
        <f t="shared" si="1"/>
        <v>45857</v>
      </c>
      <c r="U5" s="14">
        <f t="shared" si="1"/>
        <v>45858</v>
      </c>
      <c r="V5" s="14">
        <f t="shared" si="1"/>
        <v>45859</v>
      </c>
      <c r="W5" s="14">
        <f t="shared" si="1"/>
        <v>45860</v>
      </c>
      <c r="X5" s="14">
        <f t="shared" si="1"/>
        <v>45861</v>
      </c>
      <c r="Y5" s="14">
        <f t="shared" si="1"/>
        <v>45862</v>
      </c>
      <c r="Z5" s="14">
        <f t="shared" si="1"/>
        <v>45863</v>
      </c>
      <c r="AA5" s="14">
        <f t="shared" si="1"/>
        <v>45864</v>
      </c>
      <c r="AB5" s="14">
        <f t="shared" si="1"/>
        <v>45865</v>
      </c>
      <c r="AC5" s="14">
        <f t="shared" si="1"/>
        <v>45866</v>
      </c>
      <c r="AD5" s="14">
        <f t="shared" si="1"/>
        <v>45867</v>
      </c>
      <c r="AE5" s="14">
        <f t="shared" si="1"/>
        <v>45868</v>
      </c>
      <c r="AF5" s="15">
        <f>AE5+1</f>
        <v>45869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209"/>
      <c r="B6" s="16" t="str">
        <f>TEXT(B5,"aaa")</f>
        <v>火</v>
      </c>
      <c r="C6" s="17" t="str">
        <f>TEXT(C5,"aaa")</f>
        <v>水</v>
      </c>
      <c r="D6" s="17" t="str">
        <f t="shared" ref="D6:AD6" si="2">TEXT(D5,"aaa")</f>
        <v>木</v>
      </c>
      <c r="E6" s="17" t="str">
        <f t="shared" si="2"/>
        <v>金</v>
      </c>
      <c r="F6" s="17" t="str">
        <f t="shared" si="2"/>
        <v>土</v>
      </c>
      <c r="G6" s="17" t="str">
        <f t="shared" si="2"/>
        <v>日</v>
      </c>
      <c r="H6" s="17" t="str">
        <f t="shared" si="2"/>
        <v>月</v>
      </c>
      <c r="I6" s="17" t="str">
        <f t="shared" si="2"/>
        <v>火</v>
      </c>
      <c r="J6" s="17" t="str">
        <f t="shared" si="2"/>
        <v>水</v>
      </c>
      <c r="K6" s="17" t="str">
        <f t="shared" si="2"/>
        <v>木</v>
      </c>
      <c r="L6" s="17" t="str">
        <f t="shared" si="2"/>
        <v>金</v>
      </c>
      <c r="M6" s="17" t="str">
        <f t="shared" si="2"/>
        <v>土</v>
      </c>
      <c r="N6" s="17" t="str">
        <f t="shared" si="2"/>
        <v>日</v>
      </c>
      <c r="O6" s="17" t="str">
        <f t="shared" si="2"/>
        <v>月</v>
      </c>
      <c r="P6" s="17" t="str">
        <f t="shared" si="2"/>
        <v>火</v>
      </c>
      <c r="Q6" s="17" t="str">
        <f t="shared" si="2"/>
        <v>水</v>
      </c>
      <c r="R6" s="17" t="str">
        <f t="shared" si="2"/>
        <v>木</v>
      </c>
      <c r="S6" s="17" t="str">
        <f t="shared" si="2"/>
        <v>金</v>
      </c>
      <c r="T6" s="17" t="str">
        <f t="shared" si="2"/>
        <v>土</v>
      </c>
      <c r="U6" s="17" t="str">
        <f t="shared" si="2"/>
        <v>日</v>
      </c>
      <c r="V6" s="17" t="str">
        <f t="shared" si="2"/>
        <v>月</v>
      </c>
      <c r="W6" s="17" t="str">
        <f t="shared" si="2"/>
        <v>火</v>
      </c>
      <c r="X6" s="17" t="str">
        <f t="shared" si="2"/>
        <v>水</v>
      </c>
      <c r="Y6" s="17" t="str">
        <f t="shared" si="2"/>
        <v>木</v>
      </c>
      <c r="Z6" s="17" t="str">
        <f t="shared" si="2"/>
        <v>金</v>
      </c>
      <c r="AA6" s="17" t="str">
        <f t="shared" si="2"/>
        <v>土</v>
      </c>
      <c r="AB6" s="17" t="str">
        <f t="shared" si="2"/>
        <v>日</v>
      </c>
      <c r="AC6" s="17" t="str">
        <f t="shared" si="2"/>
        <v>月</v>
      </c>
      <c r="AD6" s="17" t="str">
        <f t="shared" si="2"/>
        <v>火</v>
      </c>
      <c r="AE6" s="17" t="str">
        <f>TEXT(AE5,"aaa")</f>
        <v>水</v>
      </c>
      <c r="AF6" s="25" t="str">
        <f>TEXT(AF5,"aaa")</f>
        <v>木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882</v>
      </c>
      <c r="C7" s="53">
        <v>888</v>
      </c>
      <c r="D7" s="53">
        <v>894</v>
      </c>
      <c r="E7" s="53">
        <v>900</v>
      </c>
      <c r="F7" s="53">
        <v>894</v>
      </c>
      <c r="G7" s="53">
        <v>894</v>
      </c>
      <c r="H7" s="53">
        <v>900</v>
      </c>
      <c r="I7" s="53">
        <v>888</v>
      </c>
      <c r="J7" s="53">
        <v>894</v>
      </c>
      <c r="K7" s="53">
        <v>882</v>
      </c>
      <c r="L7" s="53">
        <v>900</v>
      </c>
      <c r="M7" s="53">
        <v>894</v>
      </c>
      <c r="N7" s="53">
        <v>894</v>
      </c>
      <c r="O7" s="53">
        <v>906</v>
      </c>
      <c r="P7" s="53">
        <v>882</v>
      </c>
      <c r="Q7" s="53">
        <v>900</v>
      </c>
      <c r="R7" s="53">
        <v>882</v>
      </c>
      <c r="S7" s="53">
        <v>900</v>
      </c>
      <c r="T7" s="53">
        <v>876</v>
      </c>
      <c r="U7" s="53">
        <v>882</v>
      </c>
      <c r="V7" s="53">
        <v>888</v>
      </c>
      <c r="W7" s="53">
        <v>888</v>
      </c>
      <c r="X7" s="53">
        <v>888</v>
      </c>
      <c r="Y7" s="53">
        <v>888</v>
      </c>
      <c r="Z7" s="53">
        <v>894</v>
      </c>
      <c r="AA7" s="53">
        <v>888</v>
      </c>
      <c r="AB7" s="53">
        <v>888</v>
      </c>
      <c r="AC7" s="53">
        <v>894</v>
      </c>
      <c r="AD7" s="53">
        <v>876</v>
      </c>
      <c r="AE7" s="53">
        <v>900</v>
      </c>
      <c r="AF7" s="54">
        <v>894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9">
        <v>870</v>
      </c>
      <c r="C8" s="62">
        <v>894</v>
      </c>
      <c r="D8" s="62">
        <v>894</v>
      </c>
      <c r="E8" s="62">
        <v>900</v>
      </c>
      <c r="F8" s="62">
        <v>894</v>
      </c>
      <c r="G8" s="62">
        <v>900</v>
      </c>
      <c r="H8" s="62">
        <v>888</v>
      </c>
      <c r="I8" s="62">
        <v>894</v>
      </c>
      <c r="J8" s="62">
        <v>906</v>
      </c>
      <c r="K8" s="62">
        <v>882</v>
      </c>
      <c r="L8" s="62">
        <v>894</v>
      </c>
      <c r="M8" s="62">
        <v>906</v>
      </c>
      <c r="N8" s="62">
        <v>894</v>
      </c>
      <c r="O8" s="62">
        <v>888</v>
      </c>
      <c r="P8" s="62">
        <v>888</v>
      </c>
      <c r="Q8" s="62">
        <v>894</v>
      </c>
      <c r="R8" s="62">
        <v>876</v>
      </c>
      <c r="S8" s="62">
        <v>894</v>
      </c>
      <c r="T8" s="62">
        <v>900</v>
      </c>
      <c r="U8" s="62">
        <v>888</v>
      </c>
      <c r="V8" s="62">
        <v>888</v>
      </c>
      <c r="W8" s="62">
        <v>894</v>
      </c>
      <c r="X8" s="62">
        <v>894</v>
      </c>
      <c r="Y8" s="62">
        <v>894</v>
      </c>
      <c r="Z8" s="62">
        <v>894</v>
      </c>
      <c r="AA8" s="62">
        <v>900</v>
      </c>
      <c r="AB8" s="62">
        <v>882</v>
      </c>
      <c r="AC8" s="62">
        <v>894</v>
      </c>
      <c r="AD8" s="62">
        <v>888</v>
      </c>
      <c r="AE8" s="62">
        <v>900</v>
      </c>
      <c r="AF8" s="64">
        <v>894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9">
        <v>870</v>
      </c>
      <c r="C9" s="62">
        <v>876</v>
      </c>
      <c r="D9" s="62">
        <v>894</v>
      </c>
      <c r="E9" s="62">
        <v>894</v>
      </c>
      <c r="F9" s="62">
        <v>900</v>
      </c>
      <c r="G9" s="62">
        <v>900</v>
      </c>
      <c r="H9" s="62">
        <v>894</v>
      </c>
      <c r="I9" s="62">
        <v>888</v>
      </c>
      <c r="J9" s="62">
        <v>894</v>
      </c>
      <c r="K9" s="62">
        <v>888</v>
      </c>
      <c r="L9" s="62">
        <v>888</v>
      </c>
      <c r="M9" s="62">
        <v>894</v>
      </c>
      <c r="N9" s="62">
        <v>906</v>
      </c>
      <c r="O9" s="62">
        <v>936</v>
      </c>
      <c r="P9" s="62">
        <v>912</v>
      </c>
      <c r="Q9" s="62">
        <v>900</v>
      </c>
      <c r="R9" s="62">
        <v>882</v>
      </c>
      <c r="S9" s="62">
        <v>894</v>
      </c>
      <c r="T9" s="62">
        <v>894</v>
      </c>
      <c r="U9" s="62">
        <v>900</v>
      </c>
      <c r="V9" s="62">
        <v>894</v>
      </c>
      <c r="W9" s="62">
        <v>894</v>
      </c>
      <c r="X9" s="62">
        <v>906</v>
      </c>
      <c r="Y9" s="62">
        <v>894</v>
      </c>
      <c r="Z9" s="62">
        <v>900</v>
      </c>
      <c r="AA9" s="62">
        <v>900</v>
      </c>
      <c r="AB9" s="62">
        <v>912</v>
      </c>
      <c r="AC9" s="62">
        <v>906</v>
      </c>
      <c r="AD9" s="62">
        <v>882</v>
      </c>
      <c r="AE9" s="62">
        <v>900</v>
      </c>
      <c r="AF9" s="64">
        <v>906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9">
        <v>876</v>
      </c>
      <c r="C10" s="62">
        <v>906</v>
      </c>
      <c r="D10" s="62">
        <v>894</v>
      </c>
      <c r="E10" s="62">
        <v>894</v>
      </c>
      <c r="F10" s="62">
        <v>906</v>
      </c>
      <c r="G10" s="62">
        <v>900</v>
      </c>
      <c r="H10" s="62">
        <v>888</v>
      </c>
      <c r="I10" s="62">
        <v>894</v>
      </c>
      <c r="J10" s="62">
        <v>894</v>
      </c>
      <c r="K10" s="62">
        <v>882</v>
      </c>
      <c r="L10" s="62">
        <v>906</v>
      </c>
      <c r="M10" s="62">
        <v>912</v>
      </c>
      <c r="N10" s="62">
        <v>906</v>
      </c>
      <c r="O10" s="62">
        <v>954</v>
      </c>
      <c r="P10" s="62">
        <v>960</v>
      </c>
      <c r="Q10" s="62">
        <v>924</v>
      </c>
      <c r="R10" s="62">
        <v>882</v>
      </c>
      <c r="S10" s="62">
        <v>888</v>
      </c>
      <c r="T10" s="62">
        <v>894</v>
      </c>
      <c r="U10" s="62">
        <v>894</v>
      </c>
      <c r="V10" s="62">
        <v>900</v>
      </c>
      <c r="W10" s="62">
        <v>894</v>
      </c>
      <c r="X10" s="62">
        <v>900</v>
      </c>
      <c r="Y10" s="62">
        <v>900</v>
      </c>
      <c r="Z10" s="62">
        <v>900</v>
      </c>
      <c r="AA10" s="62">
        <v>900</v>
      </c>
      <c r="AB10" s="62">
        <v>900</v>
      </c>
      <c r="AC10" s="62">
        <v>900</v>
      </c>
      <c r="AD10" s="62">
        <v>894</v>
      </c>
      <c r="AE10" s="62">
        <v>912</v>
      </c>
      <c r="AF10" s="64">
        <v>906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9">
        <v>924</v>
      </c>
      <c r="C11" s="62">
        <v>954</v>
      </c>
      <c r="D11" s="62">
        <v>894</v>
      </c>
      <c r="E11" s="62">
        <v>888</v>
      </c>
      <c r="F11" s="62">
        <v>894</v>
      </c>
      <c r="G11" s="62">
        <v>900</v>
      </c>
      <c r="H11" s="62">
        <v>888</v>
      </c>
      <c r="I11" s="62">
        <v>888</v>
      </c>
      <c r="J11" s="62">
        <v>900</v>
      </c>
      <c r="K11" s="62">
        <v>882</v>
      </c>
      <c r="L11" s="62">
        <v>960</v>
      </c>
      <c r="M11" s="62">
        <v>894</v>
      </c>
      <c r="N11" s="62">
        <v>894</v>
      </c>
      <c r="O11" s="62">
        <v>960</v>
      </c>
      <c r="P11" s="62">
        <v>954</v>
      </c>
      <c r="Q11" s="62">
        <v>954</v>
      </c>
      <c r="R11" s="62">
        <v>876</v>
      </c>
      <c r="S11" s="62">
        <v>894</v>
      </c>
      <c r="T11" s="62">
        <v>894</v>
      </c>
      <c r="U11" s="62">
        <v>894</v>
      </c>
      <c r="V11" s="62">
        <v>894</v>
      </c>
      <c r="W11" s="62">
        <v>894</v>
      </c>
      <c r="X11" s="62">
        <v>888</v>
      </c>
      <c r="Y11" s="62">
        <v>894</v>
      </c>
      <c r="Z11" s="62">
        <v>900</v>
      </c>
      <c r="AA11" s="62">
        <v>906</v>
      </c>
      <c r="AB11" s="62">
        <v>906</v>
      </c>
      <c r="AC11" s="62">
        <v>906</v>
      </c>
      <c r="AD11" s="62">
        <v>888</v>
      </c>
      <c r="AE11" s="62">
        <v>906</v>
      </c>
      <c r="AF11" s="64">
        <v>900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9">
        <v>942</v>
      </c>
      <c r="C12" s="62">
        <v>948</v>
      </c>
      <c r="D12" s="62">
        <v>900</v>
      </c>
      <c r="E12" s="62">
        <v>900</v>
      </c>
      <c r="F12" s="62">
        <v>894</v>
      </c>
      <c r="G12" s="62">
        <v>900</v>
      </c>
      <c r="H12" s="62">
        <v>894</v>
      </c>
      <c r="I12" s="62">
        <v>900</v>
      </c>
      <c r="J12" s="62">
        <v>894</v>
      </c>
      <c r="K12" s="62">
        <v>876</v>
      </c>
      <c r="L12" s="62">
        <v>960</v>
      </c>
      <c r="M12" s="62">
        <v>900</v>
      </c>
      <c r="N12" s="62">
        <v>894</v>
      </c>
      <c r="O12" s="62">
        <v>960</v>
      </c>
      <c r="P12" s="62">
        <v>954</v>
      </c>
      <c r="Q12" s="62">
        <v>972</v>
      </c>
      <c r="R12" s="62">
        <v>882</v>
      </c>
      <c r="S12" s="62">
        <v>900</v>
      </c>
      <c r="T12" s="62">
        <v>894</v>
      </c>
      <c r="U12" s="62">
        <v>888</v>
      </c>
      <c r="V12" s="62">
        <v>888</v>
      </c>
      <c r="W12" s="62">
        <v>894</v>
      </c>
      <c r="X12" s="62">
        <v>894</v>
      </c>
      <c r="Y12" s="62">
        <v>894</v>
      </c>
      <c r="Z12" s="62">
        <v>888</v>
      </c>
      <c r="AA12" s="62">
        <v>888</v>
      </c>
      <c r="AB12" s="62">
        <v>894</v>
      </c>
      <c r="AC12" s="62">
        <v>900</v>
      </c>
      <c r="AD12" s="62">
        <v>888</v>
      </c>
      <c r="AE12" s="62">
        <v>906</v>
      </c>
      <c r="AF12" s="64">
        <v>906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9">
        <v>936</v>
      </c>
      <c r="C13" s="62">
        <v>954</v>
      </c>
      <c r="D13" s="62">
        <v>894</v>
      </c>
      <c r="E13" s="62">
        <v>900</v>
      </c>
      <c r="F13" s="62">
        <v>900</v>
      </c>
      <c r="G13" s="62">
        <v>900</v>
      </c>
      <c r="H13" s="62">
        <v>888</v>
      </c>
      <c r="I13" s="62">
        <v>894</v>
      </c>
      <c r="J13" s="62">
        <v>894</v>
      </c>
      <c r="K13" s="62">
        <v>876</v>
      </c>
      <c r="L13" s="62">
        <v>954</v>
      </c>
      <c r="M13" s="62">
        <v>906</v>
      </c>
      <c r="N13" s="62">
        <v>900</v>
      </c>
      <c r="O13" s="62">
        <v>960</v>
      </c>
      <c r="P13" s="62">
        <v>954</v>
      </c>
      <c r="Q13" s="62">
        <v>960</v>
      </c>
      <c r="R13" s="62">
        <v>870</v>
      </c>
      <c r="S13" s="62">
        <v>894</v>
      </c>
      <c r="T13" s="62">
        <v>894</v>
      </c>
      <c r="U13" s="62">
        <v>888</v>
      </c>
      <c r="V13" s="62">
        <v>882</v>
      </c>
      <c r="W13" s="62">
        <v>888</v>
      </c>
      <c r="X13" s="62">
        <v>882</v>
      </c>
      <c r="Y13" s="62">
        <v>882</v>
      </c>
      <c r="Z13" s="62">
        <v>888</v>
      </c>
      <c r="AA13" s="62">
        <v>894</v>
      </c>
      <c r="AB13" s="62">
        <v>894</v>
      </c>
      <c r="AC13" s="62">
        <v>894</v>
      </c>
      <c r="AD13" s="62">
        <v>882</v>
      </c>
      <c r="AE13" s="62">
        <v>906</v>
      </c>
      <c r="AF13" s="64">
        <v>888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942</v>
      </c>
      <c r="C14" s="63">
        <v>954</v>
      </c>
      <c r="D14" s="63">
        <v>900</v>
      </c>
      <c r="E14" s="63">
        <v>894</v>
      </c>
      <c r="F14" s="63">
        <v>900</v>
      </c>
      <c r="G14" s="63">
        <v>912</v>
      </c>
      <c r="H14" s="63">
        <v>888</v>
      </c>
      <c r="I14" s="63">
        <v>894</v>
      </c>
      <c r="J14" s="63">
        <v>900</v>
      </c>
      <c r="K14" s="63">
        <v>882</v>
      </c>
      <c r="L14" s="63">
        <v>960</v>
      </c>
      <c r="M14" s="63">
        <v>906</v>
      </c>
      <c r="N14" s="63">
        <v>900</v>
      </c>
      <c r="O14" s="63">
        <v>954</v>
      </c>
      <c r="P14" s="63">
        <v>954</v>
      </c>
      <c r="Q14" s="63">
        <v>960</v>
      </c>
      <c r="R14" s="63">
        <v>870</v>
      </c>
      <c r="S14" s="63">
        <v>888</v>
      </c>
      <c r="T14" s="63">
        <v>888</v>
      </c>
      <c r="U14" s="63">
        <v>888</v>
      </c>
      <c r="V14" s="63">
        <v>894</v>
      </c>
      <c r="W14" s="63">
        <v>894</v>
      </c>
      <c r="X14" s="63">
        <v>900</v>
      </c>
      <c r="Y14" s="63">
        <v>888</v>
      </c>
      <c r="Z14" s="63">
        <v>906</v>
      </c>
      <c r="AA14" s="63">
        <v>894</v>
      </c>
      <c r="AB14" s="63">
        <v>900</v>
      </c>
      <c r="AC14" s="63">
        <v>888</v>
      </c>
      <c r="AD14" s="63">
        <v>888</v>
      </c>
      <c r="AE14" s="63">
        <v>900</v>
      </c>
      <c r="AF14" s="65">
        <v>906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4">
        <v>942</v>
      </c>
      <c r="C15" s="53">
        <v>954</v>
      </c>
      <c r="D15" s="53">
        <v>900</v>
      </c>
      <c r="E15" s="53">
        <v>894</v>
      </c>
      <c r="F15" s="53">
        <v>894</v>
      </c>
      <c r="G15" s="53">
        <v>900</v>
      </c>
      <c r="H15" s="53">
        <v>888</v>
      </c>
      <c r="I15" s="53">
        <v>888</v>
      </c>
      <c r="J15" s="53">
        <v>894</v>
      </c>
      <c r="K15" s="53">
        <v>876</v>
      </c>
      <c r="L15" s="53">
        <v>960</v>
      </c>
      <c r="M15" s="53">
        <v>900</v>
      </c>
      <c r="N15" s="53">
        <v>894</v>
      </c>
      <c r="O15" s="53">
        <v>960</v>
      </c>
      <c r="P15" s="53">
        <v>960</v>
      </c>
      <c r="Q15" s="53">
        <v>954</v>
      </c>
      <c r="R15" s="53">
        <v>882</v>
      </c>
      <c r="S15" s="53">
        <v>894</v>
      </c>
      <c r="T15" s="53">
        <v>888</v>
      </c>
      <c r="U15" s="53">
        <v>888</v>
      </c>
      <c r="V15" s="53">
        <v>876</v>
      </c>
      <c r="W15" s="53">
        <v>882</v>
      </c>
      <c r="X15" s="53">
        <v>888</v>
      </c>
      <c r="Y15" s="53">
        <v>882</v>
      </c>
      <c r="Z15" s="53">
        <v>894</v>
      </c>
      <c r="AA15" s="53">
        <v>888</v>
      </c>
      <c r="AB15" s="53">
        <v>888</v>
      </c>
      <c r="AC15" s="53">
        <v>894</v>
      </c>
      <c r="AD15" s="53">
        <v>888</v>
      </c>
      <c r="AE15" s="53">
        <v>912</v>
      </c>
      <c r="AF15" s="54">
        <v>900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948</v>
      </c>
      <c r="C16" s="62">
        <v>960</v>
      </c>
      <c r="D16" s="62">
        <v>894</v>
      </c>
      <c r="E16" s="62">
        <v>906</v>
      </c>
      <c r="F16" s="62">
        <v>894</v>
      </c>
      <c r="G16" s="62">
        <v>900</v>
      </c>
      <c r="H16" s="62">
        <v>888</v>
      </c>
      <c r="I16" s="62">
        <v>900</v>
      </c>
      <c r="J16" s="62">
        <v>906</v>
      </c>
      <c r="K16" s="62">
        <v>876</v>
      </c>
      <c r="L16" s="62">
        <v>972</v>
      </c>
      <c r="M16" s="62">
        <v>900</v>
      </c>
      <c r="N16" s="62">
        <v>912</v>
      </c>
      <c r="O16" s="62">
        <v>966</v>
      </c>
      <c r="P16" s="62">
        <v>966</v>
      </c>
      <c r="Q16" s="62">
        <v>960</v>
      </c>
      <c r="R16" s="62">
        <v>876</v>
      </c>
      <c r="S16" s="62">
        <v>882</v>
      </c>
      <c r="T16" s="62">
        <v>888</v>
      </c>
      <c r="U16" s="62">
        <v>888</v>
      </c>
      <c r="V16" s="62">
        <v>888</v>
      </c>
      <c r="W16" s="62">
        <v>888</v>
      </c>
      <c r="X16" s="62">
        <v>894</v>
      </c>
      <c r="Y16" s="62">
        <v>894</v>
      </c>
      <c r="Z16" s="62">
        <v>900</v>
      </c>
      <c r="AA16" s="62">
        <v>894</v>
      </c>
      <c r="AB16" s="62">
        <v>900</v>
      </c>
      <c r="AC16" s="62">
        <v>888</v>
      </c>
      <c r="AD16" s="62">
        <v>882</v>
      </c>
      <c r="AE16" s="62">
        <v>900</v>
      </c>
      <c r="AF16" s="64">
        <v>894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942</v>
      </c>
      <c r="C17" s="62">
        <v>948</v>
      </c>
      <c r="D17" s="62">
        <v>888</v>
      </c>
      <c r="E17" s="62">
        <v>894</v>
      </c>
      <c r="F17" s="62">
        <v>900</v>
      </c>
      <c r="G17" s="62">
        <v>906</v>
      </c>
      <c r="H17" s="62">
        <v>900</v>
      </c>
      <c r="I17" s="62">
        <v>900</v>
      </c>
      <c r="J17" s="62">
        <v>894</v>
      </c>
      <c r="K17" s="62">
        <v>876</v>
      </c>
      <c r="L17" s="62">
        <v>960</v>
      </c>
      <c r="M17" s="62">
        <v>906</v>
      </c>
      <c r="N17" s="62">
        <v>900</v>
      </c>
      <c r="O17" s="62">
        <v>966</v>
      </c>
      <c r="P17" s="62">
        <v>954</v>
      </c>
      <c r="Q17" s="62">
        <v>960</v>
      </c>
      <c r="R17" s="62">
        <v>888</v>
      </c>
      <c r="S17" s="62">
        <v>906</v>
      </c>
      <c r="T17" s="62">
        <v>888</v>
      </c>
      <c r="U17" s="62">
        <v>894</v>
      </c>
      <c r="V17" s="62">
        <v>894</v>
      </c>
      <c r="W17" s="62">
        <v>888</v>
      </c>
      <c r="X17" s="62">
        <v>894</v>
      </c>
      <c r="Y17" s="62">
        <v>900</v>
      </c>
      <c r="Z17" s="62">
        <v>900</v>
      </c>
      <c r="AA17" s="62">
        <v>900</v>
      </c>
      <c r="AB17" s="62">
        <v>906</v>
      </c>
      <c r="AC17" s="62">
        <v>894</v>
      </c>
      <c r="AD17" s="62">
        <v>894</v>
      </c>
      <c r="AE17" s="62">
        <v>912</v>
      </c>
      <c r="AF17" s="64">
        <v>912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936</v>
      </c>
      <c r="C18" s="62">
        <v>960</v>
      </c>
      <c r="D18" s="62">
        <v>906</v>
      </c>
      <c r="E18" s="62">
        <v>900</v>
      </c>
      <c r="F18" s="62">
        <v>900</v>
      </c>
      <c r="G18" s="62">
        <v>900</v>
      </c>
      <c r="H18" s="62">
        <v>894</v>
      </c>
      <c r="I18" s="62">
        <v>900</v>
      </c>
      <c r="J18" s="62">
        <v>894</v>
      </c>
      <c r="K18" s="62">
        <v>888</v>
      </c>
      <c r="L18" s="62">
        <v>966</v>
      </c>
      <c r="M18" s="62">
        <v>912</v>
      </c>
      <c r="N18" s="62">
        <v>906</v>
      </c>
      <c r="O18" s="62">
        <v>966</v>
      </c>
      <c r="P18" s="62">
        <v>960</v>
      </c>
      <c r="Q18" s="62">
        <v>954</v>
      </c>
      <c r="R18" s="62">
        <v>888</v>
      </c>
      <c r="S18" s="62">
        <v>894</v>
      </c>
      <c r="T18" s="62">
        <v>900</v>
      </c>
      <c r="U18" s="62">
        <v>894</v>
      </c>
      <c r="V18" s="62">
        <v>900</v>
      </c>
      <c r="W18" s="62">
        <v>900</v>
      </c>
      <c r="X18" s="62">
        <v>900</v>
      </c>
      <c r="Y18" s="62">
        <v>900</v>
      </c>
      <c r="Z18" s="62">
        <v>906</v>
      </c>
      <c r="AA18" s="62">
        <v>906</v>
      </c>
      <c r="AB18" s="62">
        <v>912</v>
      </c>
      <c r="AC18" s="62">
        <v>900</v>
      </c>
      <c r="AD18" s="62">
        <v>894</v>
      </c>
      <c r="AE18" s="62">
        <v>912</v>
      </c>
      <c r="AF18" s="64">
        <v>900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948</v>
      </c>
      <c r="C19" s="62">
        <v>954</v>
      </c>
      <c r="D19" s="62">
        <v>894</v>
      </c>
      <c r="E19" s="62">
        <v>894</v>
      </c>
      <c r="F19" s="62">
        <v>894</v>
      </c>
      <c r="G19" s="62">
        <v>894</v>
      </c>
      <c r="H19" s="62">
        <v>894</v>
      </c>
      <c r="I19" s="62">
        <v>900</v>
      </c>
      <c r="J19" s="62">
        <v>894</v>
      </c>
      <c r="K19" s="62">
        <v>882</v>
      </c>
      <c r="L19" s="62">
        <v>966</v>
      </c>
      <c r="M19" s="62">
        <v>912</v>
      </c>
      <c r="N19" s="62">
        <v>894</v>
      </c>
      <c r="O19" s="62">
        <v>960</v>
      </c>
      <c r="P19" s="62">
        <v>954</v>
      </c>
      <c r="Q19" s="62">
        <v>954</v>
      </c>
      <c r="R19" s="62">
        <v>894</v>
      </c>
      <c r="S19" s="62">
        <v>900</v>
      </c>
      <c r="T19" s="62">
        <v>888</v>
      </c>
      <c r="U19" s="62">
        <v>906</v>
      </c>
      <c r="V19" s="62">
        <v>894</v>
      </c>
      <c r="W19" s="62">
        <v>894</v>
      </c>
      <c r="X19" s="62">
        <v>906</v>
      </c>
      <c r="Y19" s="62">
        <v>900</v>
      </c>
      <c r="Z19" s="62">
        <v>906</v>
      </c>
      <c r="AA19" s="62">
        <v>906</v>
      </c>
      <c r="AB19" s="62">
        <v>912</v>
      </c>
      <c r="AC19" s="62">
        <v>906</v>
      </c>
      <c r="AD19" s="62">
        <v>894</v>
      </c>
      <c r="AE19" s="62">
        <v>912</v>
      </c>
      <c r="AF19" s="64">
        <v>912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942</v>
      </c>
      <c r="C20" s="62">
        <v>960</v>
      </c>
      <c r="D20" s="62">
        <v>906</v>
      </c>
      <c r="E20" s="62">
        <v>906</v>
      </c>
      <c r="F20" s="62">
        <v>906</v>
      </c>
      <c r="G20" s="62">
        <v>900</v>
      </c>
      <c r="H20" s="62">
        <v>882</v>
      </c>
      <c r="I20" s="62">
        <v>894</v>
      </c>
      <c r="J20" s="62">
        <v>894</v>
      </c>
      <c r="K20" s="62">
        <v>888</v>
      </c>
      <c r="L20" s="62">
        <v>966</v>
      </c>
      <c r="M20" s="62">
        <v>900</v>
      </c>
      <c r="N20" s="62">
        <v>906</v>
      </c>
      <c r="O20" s="62">
        <v>966</v>
      </c>
      <c r="P20" s="62">
        <v>960</v>
      </c>
      <c r="Q20" s="62">
        <v>954</v>
      </c>
      <c r="R20" s="62">
        <v>888</v>
      </c>
      <c r="S20" s="62">
        <v>900</v>
      </c>
      <c r="T20" s="62">
        <v>888</v>
      </c>
      <c r="U20" s="62">
        <v>900</v>
      </c>
      <c r="V20" s="62">
        <v>888</v>
      </c>
      <c r="W20" s="62">
        <v>888</v>
      </c>
      <c r="X20" s="62">
        <v>894</v>
      </c>
      <c r="Y20" s="62">
        <v>900</v>
      </c>
      <c r="Z20" s="62">
        <v>894</v>
      </c>
      <c r="AA20" s="62">
        <v>900</v>
      </c>
      <c r="AB20" s="62">
        <v>906</v>
      </c>
      <c r="AC20" s="62">
        <v>888</v>
      </c>
      <c r="AD20" s="62">
        <v>888</v>
      </c>
      <c r="AE20" s="62">
        <v>894</v>
      </c>
      <c r="AF20" s="64">
        <v>906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942</v>
      </c>
      <c r="C21" s="62">
        <v>954</v>
      </c>
      <c r="D21" s="62">
        <v>888</v>
      </c>
      <c r="E21" s="62">
        <v>912</v>
      </c>
      <c r="F21" s="62">
        <v>924</v>
      </c>
      <c r="G21" s="62">
        <v>900</v>
      </c>
      <c r="H21" s="62">
        <v>894</v>
      </c>
      <c r="I21" s="62">
        <v>888</v>
      </c>
      <c r="J21" s="62">
        <v>894</v>
      </c>
      <c r="K21" s="62">
        <v>882</v>
      </c>
      <c r="L21" s="62">
        <v>966</v>
      </c>
      <c r="M21" s="62">
        <v>906</v>
      </c>
      <c r="N21" s="62">
        <v>900</v>
      </c>
      <c r="O21" s="62">
        <v>960</v>
      </c>
      <c r="P21" s="62">
        <v>960</v>
      </c>
      <c r="Q21" s="62">
        <v>948</v>
      </c>
      <c r="R21" s="62">
        <v>882</v>
      </c>
      <c r="S21" s="62">
        <v>882</v>
      </c>
      <c r="T21" s="62">
        <v>882</v>
      </c>
      <c r="U21" s="62">
        <v>888</v>
      </c>
      <c r="V21" s="62">
        <v>882</v>
      </c>
      <c r="W21" s="62">
        <v>888</v>
      </c>
      <c r="X21" s="62">
        <v>912</v>
      </c>
      <c r="Y21" s="62">
        <v>888</v>
      </c>
      <c r="Z21" s="62">
        <v>882</v>
      </c>
      <c r="AA21" s="62">
        <v>900</v>
      </c>
      <c r="AB21" s="62">
        <v>900</v>
      </c>
      <c r="AC21" s="62">
        <v>882</v>
      </c>
      <c r="AD21" s="62">
        <v>882</v>
      </c>
      <c r="AE21" s="62">
        <v>900</v>
      </c>
      <c r="AF21" s="64">
        <v>894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50">
        <v>930</v>
      </c>
      <c r="C22" s="63">
        <v>936</v>
      </c>
      <c r="D22" s="63">
        <v>912</v>
      </c>
      <c r="E22" s="63">
        <v>918</v>
      </c>
      <c r="F22" s="63">
        <v>930</v>
      </c>
      <c r="G22" s="63">
        <v>900</v>
      </c>
      <c r="H22" s="63">
        <v>912</v>
      </c>
      <c r="I22" s="63">
        <v>894</v>
      </c>
      <c r="J22" s="63">
        <v>894</v>
      </c>
      <c r="K22" s="63">
        <v>900</v>
      </c>
      <c r="L22" s="63">
        <v>960</v>
      </c>
      <c r="M22" s="63">
        <v>906</v>
      </c>
      <c r="N22" s="63">
        <v>900</v>
      </c>
      <c r="O22" s="63">
        <v>942</v>
      </c>
      <c r="P22" s="63">
        <v>942</v>
      </c>
      <c r="Q22" s="63">
        <v>942</v>
      </c>
      <c r="R22" s="63">
        <v>876</v>
      </c>
      <c r="S22" s="63">
        <v>882</v>
      </c>
      <c r="T22" s="63">
        <v>888</v>
      </c>
      <c r="U22" s="63">
        <v>894</v>
      </c>
      <c r="V22" s="63">
        <v>876</v>
      </c>
      <c r="W22" s="63">
        <v>894</v>
      </c>
      <c r="X22" s="63">
        <v>912</v>
      </c>
      <c r="Y22" s="63">
        <v>894</v>
      </c>
      <c r="Z22" s="63">
        <v>888</v>
      </c>
      <c r="AA22" s="63">
        <v>888</v>
      </c>
      <c r="AB22" s="63">
        <v>900</v>
      </c>
      <c r="AC22" s="63">
        <v>888</v>
      </c>
      <c r="AD22" s="63">
        <v>882</v>
      </c>
      <c r="AE22" s="63">
        <v>906</v>
      </c>
      <c r="AF22" s="65">
        <v>918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4">
        <v>930</v>
      </c>
      <c r="C23" s="53">
        <v>924</v>
      </c>
      <c r="D23" s="53">
        <v>906</v>
      </c>
      <c r="E23" s="53">
        <v>900</v>
      </c>
      <c r="F23" s="53">
        <v>924</v>
      </c>
      <c r="G23" s="53">
        <v>894</v>
      </c>
      <c r="H23" s="53">
        <v>906</v>
      </c>
      <c r="I23" s="53">
        <v>900</v>
      </c>
      <c r="J23" s="53">
        <v>900</v>
      </c>
      <c r="K23" s="53">
        <v>894</v>
      </c>
      <c r="L23" s="53">
        <v>942</v>
      </c>
      <c r="M23" s="53">
        <v>894</v>
      </c>
      <c r="N23" s="53">
        <v>888</v>
      </c>
      <c r="O23" s="53">
        <v>942</v>
      </c>
      <c r="P23" s="53">
        <v>936</v>
      </c>
      <c r="Q23" s="53">
        <v>936</v>
      </c>
      <c r="R23" s="53">
        <v>876</v>
      </c>
      <c r="S23" s="53">
        <v>870</v>
      </c>
      <c r="T23" s="53">
        <v>888</v>
      </c>
      <c r="U23" s="53">
        <v>894</v>
      </c>
      <c r="V23" s="53">
        <v>888</v>
      </c>
      <c r="W23" s="53">
        <v>882</v>
      </c>
      <c r="X23" s="53">
        <v>894</v>
      </c>
      <c r="Y23" s="53">
        <v>900</v>
      </c>
      <c r="Z23" s="53">
        <v>876</v>
      </c>
      <c r="AA23" s="53">
        <v>888</v>
      </c>
      <c r="AB23" s="53">
        <v>900</v>
      </c>
      <c r="AC23" s="53">
        <v>900</v>
      </c>
      <c r="AD23" s="53">
        <v>888</v>
      </c>
      <c r="AE23" s="53">
        <v>900</v>
      </c>
      <c r="AF23" s="54">
        <v>894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9">
        <v>918</v>
      </c>
      <c r="C24" s="62">
        <v>900</v>
      </c>
      <c r="D24" s="62">
        <v>894</v>
      </c>
      <c r="E24" s="62">
        <v>894</v>
      </c>
      <c r="F24" s="62">
        <v>918</v>
      </c>
      <c r="G24" s="62">
        <v>906</v>
      </c>
      <c r="H24" s="62">
        <v>882</v>
      </c>
      <c r="I24" s="62">
        <v>888</v>
      </c>
      <c r="J24" s="62">
        <v>888</v>
      </c>
      <c r="K24" s="62">
        <v>876</v>
      </c>
      <c r="L24" s="62">
        <v>930</v>
      </c>
      <c r="M24" s="62">
        <v>894</v>
      </c>
      <c r="N24" s="62">
        <v>900</v>
      </c>
      <c r="O24" s="62">
        <v>924</v>
      </c>
      <c r="P24" s="62">
        <v>930</v>
      </c>
      <c r="Q24" s="62">
        <v>924</v>
      </c>
      <c r="R24" s="62">
        <v>852</v>
      </c>
      <c r="S24" s="62">
        <v>858</v>
      </c>
      <c r="T24" s="62">
        <v>876</v>
      </c>
      <c r="U24" s="62">
        <v>888</v>
      </c>
      <c r="V24" s="62">
        <v>876</v>
      </c>
      <c r="W24" s="62">
        <v>870</v>
      </c>
      <c r="X24" s="62">
        <v>876</v>
      </c>
      <c r="Y24" s="62">
        <v>876</v>
      </c>
      <c r="Z24" s="62">
        <v>864</v>
      </c>
      <c r="AA24" s="62">
        <v>882</v>
      </c>
      <c r="AB24" s="62">
        <v>906</v>
      </c>
      <c r="AC24" s="62">
        <v>888</v>
      </c>
      <c r="AD24" s="62">
        <v>876</v>
      </c>
      <c r="AE24" s="62">
        <v>882</v>
      </c>
      <c r="AF24" s="64">
        <v>888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9">
        <v>912</v>
      </c>
      <c r="C25" s="62">
        <v>894</v>
      </c>
      <c r="D25" s="62">
        <v>888</v>
      </c>
      <c r="E25" s="62">
        <v>870</v>
      </c>
      <c r="F25" s="62">
        <v>912</v>
      </c>
      <c r="G25" s="62">
        <v>894</v>
      </c>
      <c r="H25" s="62">
        <v>858</v>
      </c>
      <c r="I25" s="62">
        <v>870</v>
      </c>
      <c r="J25" s="62">
        <v>876</v>
      </c>
      <c r="K25" s="62">
        <v>876</v>
      </c>
      <c r="L25" s="62">
        <v>924</v>
      </c>
      <c r="M25" s="62">
        <v>888</v>
      </c>
      <c r="N25" s="62">
        <v>888</v>
      </c>
      <c r="O25" s="62">
        <v>906</v>
      </c>
      <c r="P25" s="62">
        <v>924</v>
      </c>
      <c r="Q25" s="62">
        <v>912</v>
      </c>
      <c r="R25" s="62">
        <v>852</v>
      </c>
      <c r="S25" s="62">
        <v>852</v>
      </c>
      <c r="T25" s="62">
        <v>882</v>
      </c>
      <c r="U25" s="62">
        <v>894</v>
      </c>
      <c r="V25" s="62">
        <v>882</v>
      </c>
      <c r="W25" s="62">
        <v>864</v>
      </c>
      <c r="X25" s="62">
        <v>876</v>
      </c>
      <c r="Y25" s="62">
        <v>870</v>
      </c>
      <c r="Z25" s="62">
        <v>852</v>
      </c>
      <c r="AA25" s="62">
        <v>876</v>
      </c>
      <c r="AB25" s="62">
        <v>894</v>
      </c>
      <c r="AC25" s="62">
        <v>882</v>
      </c>
      <c r="AD25" s="62">
        <v>852</v>
      </c>
      <c r="AE25" s="62">
        <v>882</v>
      </c>
      <c r="AF25" s="64">
        <v>876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9">
        <v>894</v>
      </c>
      <c r="C26" s="62">
        <v>894</v>
      </c>
      <c r="D26" s="62">
        <v>876</v>
      </c>
      <c r="E26" s="62">
        <v>864</v>
      </c>
      <c r="F26" s="62">
        <v>906</v>
      </c>
      <c r="G26" s="62">
        <v>900</v>
      </c>
      <c r="H26" s="62">
        <v>864</v>
      </c>
      <c r="I26" s="62">
        <v>876</v>
      </c>
      <c r="J26" s="62">
        <v>858</v>
      </c>
      <c r="K26" s="62">
        <v>876</v>
      </c>
      <c r="L26" s="62">
        <v>918</v>
      </c>
      <c r="M26" s="62">
        <v>888</v>
      </c>
      <c r="N26" s="62">
        <v>888</v>
      </c>
      <c r="O26" s="62">
        <v>894</v>
      </c>
      <c r="P26" s="62">
        <v>918</v>
      </c>
      <c r="Q26" s="62">
        <v>900</v>
      </c>
      <c r="R26" s="62">
        <v>846</v>
      </c>
      <c r="S26" s="62">
        <v>846</v>
      </c>
      <c r="T26" s="62">
        <v>870</v>
      </c>
      <c r="U26" s="62">
        <v>894</v>
      </c>
      <c r="V26" s="62">
        <v>882</v>
      </c>
      <c r="W26" s="62">
        <v>858</v>
      </c>
      <c r="X26" s="62">
        <v>888</v>
      </c>
      <c r="Y26" s="62">
        <v>864</v>
      </c>
      <c r="Z26" s="62">
        <v>846</v>
      </c>
      <c r="AA26" s="62">
        <v>888</v>
      </c>
      <c r="AB26" s="62">
        <v>894</v>
      </c>
      <c r="AC26" s="62">
        <v>882</v>
      </c>
      <c r="AD26" s="62">
        <v>852</v>
      </c>
      <c r="AE26" s="62">
        <v>870</v>
      </c>
      <c r="AF26" s="64">
        <v>876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9">
        <v>906</v>
      </c>
      <c r="C27" s="62">
        <v>888</v>
      </c>
      <c r="D27" s="62">
        <v>870</v>
      </c>
      <c r="E27" s="62">
        <v>864</v>
      </c>
      <c r="F27" s="62">
        <v>906</v>
      </c>
      <c r="G27" s="62">
        <v>894</v>
      </c>
      <c r="H27" s="62">
        <v>852</v>
      </c>
      <c r="I27" s="62">
        <v>870</v>
      </c>
      <c r="J27" s="62">
        <v>864</v>
      </c>
      <c r="K27" s="62">
        <v>876</v>
      </c>
      <c r="L27" s="62">
        <v>912</v>
      </c>
      <c r="M27" s="62">
        <v>876</v>
      </c>
      <c r="N27" s="62">
        <v>888</v>
      </c>
      <c r="O27" s="62">
        <v>900</v>
      </c>
      <c r="P27" s="62">
        <v>918</v>
      </c>
      <c r="Q27" s="62">
        <v>912</v>
      </c>
      <c r="R27" s="62">
        <v>840</v>
      </c>
      <c r="S27" s="62">
        <v>852</v>
      </c>
      <c r="T27" s="62">
        <v>870</v>
      </c>
      <c r="U27" s="62">
        <v>888</v>
      </c>
      <c r="V27" s="62">
        <v>888</v>
      </c>
      <c r="W27" s="62">
        <v>870</v>
      </c>
      <c r="X27" s="62">
        <v>876</v>
      </c>
      <c r="Y27" s="62">
        <v>870</v>
      </c>
      <c r="Z27" s="62">
        <v>852</v>
      </c>
      <c r="AA27" s="62">
        <v>882</v>
      </c>
      <c r="AB27" s="62">
        <v>906</v>
      </c>
      <c r="AC27" s="62">
        <v>870</v>
      </c>
      <c r="AD27" s="62">
        <v>834</v>
      </c>
      <c r="AE27" s="62">
        <v>876</v>
      </c>
      <c r="AF27" s="64">
        <v>882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9">
        <v>906</v>
      </c>
      <c r="C28" s="62">
        <v>888</v>
      </c>
      <c r="D28" s="62">
        <v>876</v>
      </c>
      <c r="E28" s="62">
        <v>864</v>
      </c>
      <c r="F28" s="62">
        <v>906</v>
      </c>
      <c r="G28" s="62">
        <v>900</v>
      </c>
      <c r="H28" s="62">
        <v>846</v>
      </c>
      <c r="I28" s="62">
        <v>876</v>
      </c>
      <c r="J28" s="62">
        <v>864</v>
      </c>
      <c r="K28" s="62">
        <v>882</v>
      </c>
      <c r="L28" s="62">
        <v>924</v>
      </c>
      <c r="M28" s="62">
        <v>876</v>
      </c>
      <c r="N28" s="62">
        <v>894</v>
      </c>
      <c r="O28" s="62">
        <v>912</v>
      </c>
      <c r="P28" s="62">
        <v>918</v>
      </c>
      <c r="Q28" s="62">
        <v>888</v>
      </c>
      <c r="R28" s="62">
        <v>834</v>
      </c>
      <c r="S28" s="62">
        <v>846</v>
      </c>
      <c r="T28" s="62">
        <v>870</v>
      </c>
      <c r="U28" s="62">
        <v>900</v>
      </c>
      <c r="V28" s="62">
        <v>882</v>
      </c>
      <c r="W28" s="62">
        <v>852</v>
      </c>
      <c r="X28" s="62">
        <v>858</v>
      </c>
      <c r="Y28" s="62">
        <v>852</v>
      </c>
      <c r="Z28" s="62">
        <v>846</v>
      </c>
      <c r="AA28" s="62">
        <v>864</v>
      </c>
      <c r="AB28" s="62">
        <v>894</v>
      </c>
      <c r="AC28" s="62">
        <v>876</v>
      </c>
      <c r="AD28" s="62">
        <v>744</v>
      </c>
      <c r="AE28" s="62">
        <v>876</v>
      </c>
      <c r="AF28" s="64">
        <v>882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912</v>
      </c>
      <c r="C29" s="62">
        <v>888</v>
      </c>
      <c r="D29" s="62">
        <v>876</v>
      </c>
      <c r="E29" s="62">
        <v>870</v>
      </c>
      <c r="F29" s="62">
        <v>894</v>
      </c>
      <c r="G29" s="62">
        <v>894</v>
      </c>
      <c r="H29" s="62">
        <v>852</v>
      </c>
      <c r="I29" s="62">
        <v>870</v>
      </c>
      <c r="J29" s="62">
        <v>864</v>
      </c>
      <c r="K29" s="62">
        <v>864</v>
      </c>
      <c r="L29" s="62">
        <v>912</v>
      </c>
      <c r="M29" s="62">
        <v>882</v>
      </c>
      <c r="N29" s="62">
        <v>900</v>
      </c>
      <c r="O29" s="62">
        <v>912</v>
      </c>
      <c r="P29" s="62">
        <v>918</v>
      </c>
      <c r="Q29" s="62">
        <v>882</v>
      </c>
      <c r="R29" s="62">
        <v>840</v>
      </c>
      <c r="S29" s="62">
        <v>834</v>
      </c>
      <c r="T29" s="62">
        <v>870</v>
      </c>
      <c r="U29" s="62">
        <v>882</v>
      </c>
      <c r="V29" s="62">
        <v>876</v>
      </c>
      <c r="W29" s="62">
        <v>858</v>
      </c>
      <c r="X29" s="62">
        <v>846</v>
      </c>
      <c r="Y29" s="62">
        <v>858</v>
      </c>
      <c r="Z29" s="62">
        <v>864</v>
      </c>
      <c r="AA29" s="62">
        <v>876</v>
      </c>
      <c r="AB29" s="62">
        <v>894</v>
      </c>
      <c r="AC29" s="62">
        <v>834</v>
      </c>
      <c r="AD29" s="62">
        <v>816</v>
      </c>
      <c r="AE29" s="62">
        <v>870</v>
      </c>
      <c r="AF29" s="64">
        <v>858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50">
        <v>912</v>
      </c>
      <c r="C30" s="63">
        <v>888</v>
      </c>
      <c r="D30" s="63">
        <v>882</v>
      </c>
      <c r="E30" s="63">
        <v>870</v>
      </c>
      <c r="F30" s="63">
        <v>912</v>
      </c>
      <c r="G30" s="63">
        <v>900</v>
      </c>
      <c r="H30" s="63">
        <v>864</v>
      </c>
      <c r="I30" s="63">
        <v>882</v>
      </c>
      <c r="J30" s="63">
        <v>870</v>
      </c>
      <c r="K30" s="63">
        <v>876</v>
      </c>
      <c r="L30" s="63">
        <v>918</v>
      </c>
      <c r="M30" s="63">
        <v>882</v>
      </c>
      <c r="N30" s="63">
        <v>894</v>
      </c>
      <c r="O30" s="63">
        <v>918</v>
      </c>
      <c r="P30" s="63">
        <v>906</v>
      </c>
      <c r="Q30" s="63">
        <v>882</v>
      </c>
      <c r="R30" s="63">
        <v>834</v>
      </c>
      <c r="S30" s="63">
        <v>834</v>
      </c>
      <c r="T30" s="63">
        <v>864</v>
      </c>
      <c r="U30" s="63">
        <v>888</v>
      </c>
      <c r="V30" s="63">
        <v>882</v>
      </c>
      <c r="W30" s="63">
        <v>852</v>
      </c>
      <c r="X30" s="63">
        <v>858</v>
      </c>
      <c r="Y30" s="63">
        <v>870</v>
      </c>
      <c r="Z30" s="63">
        <v>846</v>
      </c>
      <c r="AA30" s="63">
        <v>876</v>
      </c>
      <c r="AB30" s="63">
        <v>894</v>
      </c>
      <c r="AC30" s="63">
        <v>888</v>
      </c>
      <c r="AD30" s="63">
        <v>846</v>
      </c>
      <c r="AE30" s="63">
        <v>888</v>
      </c>
      <c r="AF30" s="65">
        <v>870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4">
        <v>912</v>
      </c>
      <c r="C31" s="53">
        <v>900</v>
      </c>
      <c r="D31" s="53">
        <v>876</v>
      </c>
      <c r="E31" s="53">
        <v>864</v>
      </c>
      <c r="F31" s="53">
        <v>906</v>
      </c>
      <c r="G31" s="53">
        <v>900</v>
      </c>
      <c r="H31" s="53">
        <v>864</v>
      </c>
      <c r="I31" s="53">
        <v>870</v>
      </c>
      <c r="J31" s="53">
        <v>876</v>
      </c>
      <c r="K31" s="53">
        <v>876</v>
      </c>
      <c r="L31" s="53">
        <v>924</v>
      </c>
      <c r="M31" s="53">
        <v>876</v>
      </c>
      <c r="N31" s="53">
        <v>894</v>
      </c>
      <c r="O31" s="53">
        <v>912</v>
      </c>
      <c r="P31" s="53">
        <v>912</v>
      </c>
      <c r="Q31" s="53">
        <v>888</v>
      </c>
      <c r="R31" s="53">
        <v>834</v>
      </c>
      <c r="S31" s="53">
        <v>840</v>
      </c>
      <c r="T31" s="53">
        <v>864</v>
      </c>
      <c r="U31" s="53">
        <v>894</v>
      </c>
      <c r="V31" s="53">
        <v>894</v>
      </c>
      <c r="W31" s="53">
        <v>864</v>
      </c>
      <c r="X31" s="53">
        <v>870</v>
      </c>
      <c r="Y31" s="53">
        <v>870</v>
      </c>
      <c r="Z31" s="53">
        <v>846</v>
      </c>
      <c r="AA31" s="53">
        <v>876</v>
      </c>
      <c r="AB31" s="53">
        <v>894</v>
      </c>
      <c r="AC31" s="53">
        <v>882</v>
      </c>
      <c r="AD31" s="53">
        <v>864</v>
      </c>
      <c r="AE31" s="53">
        <v>882</v>
      </c>
      <c r="AF31" s="54">
        <v>876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9">
        <v>918</v>
      </c>
      <c r="C32" s="62">
        <v>906</v>
      </c>
      <c r="D32" s="62">
        <v>876</v>
      </c>
      <c r="E32" s="62">
        <v>876</v>
      </c>
      <c r="F32" s="62">
        <v>906</v>
      </c>
      <c r="G32" s="62">
        <v>906</v>
      </c>
      <c r="H32" s="62">
        <v>882</v>
      </c>
      <c r="I32" s="62">
        <v>882</v>
      </c>
      <c r="J32" s="62">
        <v>864</v>
      </c>
      <c r="K32" s="62">
        <v>870</v>
      </c>
      <c r="L32" s="62">
        <v>930</v>
      </c>
      <c r="M32" s="62">
        <v>888</v>
      </c>
      <c r="N32" s="62">
        <v>900</v>
      </c>
      <c r="O32" s="62">
        <v>924</v>
      </c>
      <c r="P32" s="62">
        <v>918</v>
      </c>
      <c r="Q32" s="62">
        <v>888</v>
      </c>
      <c r="R32" s="62">
        <v>846</v>
      </c>
      <c r="S32" s="62">
        <v>846</v>
      </c>
      <c r="T32" s="62">
        <v>876</v>
      </c>
      <c r="U32" s="62">
        <v>888</v>
      </c>
      <c r="V32" s="62">
        <v>882</v>
      </c>
      <c r="W32" s="62">
        <v>870</v>
      </c>
      <c r="X32" s="62">
        <v>876</v>
      </c>
      <c r="Y32" s="62">
        <v>876</v>
      </c>
      <c r="Z32" s="62">
        <v>852</v>
      </c>
      <c r="AA32" s="62">
        <v>876</v>
      </c>
      <c r="AB32" s="62">
        <v>906</v>
      </c>
      <c r="AC32" s="62">
        <v>894</v>
      </c>
      <c r="AD32" s="62">
        <v>870</v>
      </c>
      <c r="AE32" s="62">
        <v>888</v>
      </c>
      <c r="AF32" s="64">
        <v>888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9">
        <v>912</v>
      </c>
      <c r="C33" s="62">
        <v>888</v>
      </c>
      <c r="D33" s="62">
        <v>876</v>
      </c>
      <c r="E33" s="62">
        <v>876</v>
      </c>
      <c r="F33" s="62">
        <v>906</v>
      </c>
      <c r="G33" s="62">
        <v>900</v>
      </c>
      <c r="H33" s="62">
        <v>864</v>
      </c>
      <c r="I33" s="62">
        <v>882</v>
      </c>
      <c r="J33" s="62">
        <v>870</v>
      </c>
      <c r="K33" s="62">
        <v>882</v>
      </c>
      <c r="L33" s="62">
        <v>924</v>
      </c>
      <c r="M33" s="62">
        <v>882</v>
      </c>
      <c r="N33" s="62">
        <v>900</v>
      </c>
      <c r="O33" s="62">
        <v>918</v>
      </c>
      <c r="P33" s="62">
        <v>924</v>
      </c>
      <c r="Q33" s="62">
        <v>894</v>
      </c>
      <c r="R33" s="62">
        <v>840</v>
      </c>
      <c r="S33" s="62">
        <v>864</v>
      </c>
      <c r="T33" s="62">
        <v>882</v>
      </c>
      <c r="U33" s="62">
        <v>894</v>
      </c>
      <c r="V33" s="62">
        <v>888</v>
      </c>
      <c r="W33" s="62">
        <v>870</v>
      </c>
      <c r="X33" s="62">
        <v>870</v>
      </c>
      <c r="Y33" s="62">
        <v>870</v>
      </c>
      <c r="Z33" s="62">
        <v>858</v>
      </c>
      <c r="AA33" s="62">
        <v>882</v>
      </c>
      <c r="AB33" s="62">
        <v>900</v>
      </c>
      <c r="AC33" s="62">
        <v>894</v>
      </c>
      <c r="AD33" s="62">
        <v>870</v>
      </c>
      <c r="AE33" s="62">
        <v>876</v>
      </c>
      <c r="AF33" s="64">
        <v>882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9">
        <v>912</v>
      </c>
      <c r="C34" s="62">
        <v>882</v>
      </c>
      <c r="D34" s="62">
        <v>882</v>
      </c>
      <c r="E34" s="62">
        <v>870</v>
      </c>
      <c r="F34" s="62">
        <v>912</v>
      </c>
      <c r="G34" s="62">
        <v>906</v>
      </c>
      <c r="H34" s="62">
        <v>870</v>
      </c>
      <c r="I34" s="62">
        <v>888</v>
      </c>
      <c r="J34" s="62">
        <v>876</v>
      </c>
      <c r="K34" s="62">
        <v>888</v>
      </c>
      <c r="L34" s="62">
        <v>930</v>
      </c>
      <c r="M34" s="62">
        <v>882</v>
      </c>
      <c r="N34" s="62">
        <v>894</v>
      </c>
      <c r="O34" s="62">
        <v>918</v>
      </c>
      <c r="P34" s="62">
        <v>912</v>
      </c>
      <c r="Q34" s="62">
        <v>900</v>
      </c>
      <c r="R34" s="62">
        <v>852</v>
      </c>
      <c r="S34" s="62">
        <v>852</v>
      </c>
      <c r="T34" s="62">
        <v>876</v>
      </c>
      <c r="U34" s="62">
        <v>894</v>
      </c>
      <c r="V34" s="62">
        <v>900</v>
      </c>
      <c r="W34" s="62">
        <v>876</v>
      </c>
      <c r="X34" s="62">
        <v>882</v>
      </c>
      <c r="Y34" s="62">
        <v>882</v>
      </c>
      <c r="Z34" s="62">
        <v>870</v>
      </c>
      <c r="AA34" s="62">
        <v>882</v>
      </c>
      <c r="AB34" s="62">
        <v>900</v>
      </c>
      <c r="AC34" s="62">
        <v>888</v>
      </c>
      <c r="AD34" s="62">
        <v>870</v>
      </c>
      <c r="AE34" s="62">
        <v>876</v>
      </c>
      <c r="AF34" s="64">
        <v>870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9">
        <v>906</v>
      </c>
      <c r="C35" s="62">
        <v>888</v>
      </c>
      <c r="D35" s="62">
        <v>882</v>
      </c>
      <c r="E35" s="62">
        <v>870</v>
      </c>
      <c r="F35" s="62">
        <v>918</v>
      </c>
      <c r="G35" s="62">
        <v>894</v>
      </c>
      <c r="H35" s="62">
        <v>870</v>
      </c>
      <c r="I35" s="62">
        <v>870</v>
      </c>
      <c r="J35" s="62">
        <v>858</v>
      </c>
      <c r="K35" s="62">
        <v>876</v>
      </c>
      <c r="L35" s="62">
        <v>918</v>
      </c>
      <c r="M35" s="62">
        <v>882</v>
      </c>
      <c r="N35" s="62">
        <v>900</v>
      </c>
      <c r="O35" s="62">
        <v>912</v>
      </c>
      <c r="P35" s="62">
        <v>900</v>
      </c>
      <c r="Q35" s="62">
        <v>894</v>
      </c>
      <c r="R35" s="62">
        <v>852</v>
      </c>
      <c r="S35" s="62">
        <v>858</v>
      </c>
      <c r="T35" s="62">
        <v>876</v>
      </c>
      <c r="U35" s="62">
        <v>900</v>
      </c>
      <c r="V35" s="62">
        <v>888</v>
      </c>
      <c r="W35" s="62">
        <v>870</v>
      </c>
      <c r="X35" s="62">
        <v>888</v>
      </c>
      <c r="Y35" s="62">
        <v>876</v>
      </c>
      <c r="Z35" s="62">
        <v>864</v>
      </c>
      <c r="AA35" s="62">
        <v>870</v>
      </c>
      <c r="AB35" s="62">
        <v>906</v>
      </c>
      <c r="AC35" s="62">
        <v>876</v>
      </c>
      <c r="AD35" s="62">
        <v>864</v>
      </c>
      <c r="AE35" s="62">
        <v>882</v>
      </c>
      <c r="AF35" s="64">
        <v>870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9">
        <v>912</v>
      </c>
      <c r="C36" s="62">
        <v>906</v>
      </c>
      <c r="D36" s="62">
        <v>876</v>
      </c>
      <c r="E36" s="62">
        <v>882</v>
      </c>
      <c r="F36" s="62">
        <v>912</v>
      </c>
      <c r="G36" s="62">
        <v>900</v>
      </c>
      <c r="H36" s="62">
        <v>870</v>
      </c>
      <c r="I36" s="62">
        <v>870</v>
      </c>
      <c r="J36" s="62">
        <v>870</v>
      </c>
      <c r="K36" s="62">
        <v>864</v>
      </c>
      <c r="L36" s="62">
        <v>924</v>
      </c>
      <c r="M36" s="62">
        <v>888</v>
      </c>
      <c r="N36" s="62">
        <v>894</v>
      </c>
      <c r="O36" s="62">
        <v>906</v>
      </c>
      <c r="P36" s="62">
        <v>918</v>
      </c>
      <c r="Q36" s="62">
        <v>906</v>
      </c>
      <c r="R36" s="62">
        <v>852</v>
      </c>
      <c r="S36" s="62">
        <v>852</v>
      </c>
      <c r="T36" s="62">
        <v>870</v>
      </c>
      <c r="U36" s="62">
        <v>900</v>
      </c>
      <c r="V36" s="62">
        <v>888</v>
      </c>
      <c r="W36" s="62">
        <v>864</v>
      </c>
      <c r="X36" s="62">
        <v>900</v>
      </c>
      <c r="Y36" s="62">
        <v>876</v>
      </c>
      <c r="Z36" s="62">
        <v>870</v>
      </c>
      <c r="AA36" s="62">
        <v>876</v>
      </c>
      <c r="AB36" s="62">
        <v>906</v>
      </c>
      <c r="AC36" s="62">
        <v>870</v>
      </c>
      <c r="AD36" s="62">
        <v>870</v>
      </c>
      <c r="AE36" s="62">
        <v>882</v>
      </c>
      <c r="AF36" s="64">
        <v>864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9">
        <v>912</v>
      </c>
      <c r="C37" s="62">
        <v>912</v>
      </c>
      <c r="D37" s="62">
        <v>882</v>
      </c>
      <c r="E37" s="62">
        <v>882</v>
      </c>
      <c r="F37" s="62">
        <v>912</v>
      </c>
      <c r="G37" s="62">
        <v>900</v>
      </c>
      <c r="H37" s="62">
        <v>864</v>
      </c>
      <c r="I37" s="62">
        <v>876</v>
      </c>
      <c r="J37" s="62">
        <v>876</v>
      </c>
      <c r="K37" s="62">
        <v>882</v>
      </c>
      <c r="L37" s="62">
        <v>924</v>
      </c>
      <c r="M37" s="62">
        <v>876</v>
      </c>
      <c r="N37" s="62">
        <v>900</v>
      </c>
      <c r="O37" s="62">
        <v>918</v>
      </c>
      <c r="P37" s="62">
        <v>918</v>
      </c>
      <c r="Q37" s="62">
        <v>906</v>
      </c>
      <c r="R37" s="62">
        <v>846</v>
      </c>
      <c r="S37" s="62">
        <v>852</v>
      </c>
      <c r="T37" s="62">
        <v>870</v>
      </c>
      <c r="U37" s="62">
        <v>888</v>
      </c>
      <c r="V37" s="62">
        <v>894</v>
      </c>
      <c r="W37" s="62">
        <v>876</v>
      </c>
      <c r="X37" s="62">
        <v>882</v>
      </c>
      <c r="Y37" s="62">
        <v>876</v>
      </c>
      <c r="Z37" s="62">
        <v>858</v>
      </c>
      <c r="AA37" s="62">
        <v>870</v>
      </c>
      <c r="AB37" s="62">
        <v>900</v>
      </c>
      <c r="AC37" s="62">
        <v>900</v>
      </c>
      <c r="AD37" s="62">
        <v>888</v>
      </c>
      <c r="AE37" s="62">
        <v>870</v>
      </c>
      <c r="AF37" s="64">
        <v>882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654</v>
      </c>
      <c r="C38" s="63">
        <v>924</v>
      </c>
      <c r="D38" s="63">
        <v>888</v>
      </c>
      <c r="E38" s="63">
        <v>882</v>
      </c>
      <c r="F38" s="63">
        <v>894</v>
      </c>
      <c r="G38" s="63">
        <v>900</v>
      </c>
      <c r="H38" s="63">
        <v>882</v>
      </c>
      <c r="I38" s="63">
        <v>894</v>
      </c>
      <c r="J38" s="63">
        <v>888</v>
      </c>
      <c r="K38" s="63">
        <v>876</v>
      </c>
      <c r="L38" s="63">
        <v>924</v>
      </c>
      <c r="M38" s="63">
        <v>882</v>
      </c>
      <c r="N38" s="63">
        <v>894</v>
      </c>
      <c r="O38" s="63">
        <v>924</v>
      </c>
      <c r="P38" s="63">
        <v>924</v>
      </c>
      <c r="Q38" s="63">
        <v>918</v>
      </c>
      <c r="R38" s="63">
        <v>858</v>
      </c>
      <c r="S38" s="63">
        <v>846</v>
      </c>
      <c r="T38" s="63">
        <v>876</v>
      </c>
      <c r="U38" s="63">
        <v>888</v>
      </c>
      <c r="V38" s="63">
        <v>888</v>
      </c>
      <c r="W38" s="63">
        <v>876</v>
      </c>
      <c r="X38" s="63">
        <v>888</v>
      </c>
      <c r="Y38" s="63">
        <v>864</v>
      </c>
      <c r="Z38" s="63">
        <v>858</v>
      </c>
      <c r="AA38" s="63">
        <v>876</v>
      </c>
      <c r="AB38" s="63">
        <v>888</v>
      </c>
      <c r="AC38" s="63">
        <v>888</v>
      </c>
      <c r="AD38" s="63">
        <v>888</v>
      </c>
      <c r="AE38" s="63">
        <v>888</v>
      </c>
      <c r="AF38" s="65">
        <v>882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4">
        <v>0</v>
      </c>
      <c r="C39" s="53">
        <v>918</v>
      </c>
      <c r="D39" s="53">
        <v>888</v>
      </c>
      <c r="E39" s="53">
        <v>900</v>
      </c>
      <c r="F39" s="53">
        <v>888</v>
      </c>
      <c r="G39" s="53">
        <v>894</v>
      </c>
      <c r="H39" s="53">
        <v>900</v>
      </c>
      <c r="I39" s="53">
        <v>894</v>
      </c>
      <c r="J39" s="53">
        <v>888</v>
      </c>
      <c r="K39" s="53">
        <v>306</v>
      </c>
      <c r="L39" s="53">
        <v>882</v>
      </c>
      <c r="M39" s="53">
        <v>882</v>
      </c>
      <c r="N39" s="53">
        <v>894</v>
      </c>
      <c r="O39" s="53">
        <v>930</v>
      </c>
      <c r="P39" s="53">
        <v>930</v>
      </c>
      <c r="Q39" s="53">
        <v>930</v>
      </c>
      <c r="R39" s="53">
        <v>864</v>
      </c>
      <c r="S39" s="53">
        <v>864</v>
      </c>
      <c r="T39" s="53">
        <v>870</v>
      </c>
      <c r="U39" s="53">
        <v>888</v>
      </c>
      <c r="V39" s="53">
        <v>888</v>
      </c>
      <c r="W39" s="53">
        <v>888</v>
      </c>
      <c r="X39" s="53">
        <v>888</v>
      </c>
      <c r="Y39" s="53">
        <v>870</v>
      </c>
      <c r="Z39" s="53">
        <v>882</v>
      </c>
      <c r="AA39" s="53">
        <v>888</v>
      </c>
      <c r="AB39" s="53">
        <v>906</v>
      </c>
      <c r="AC39" s="53">
        <v>894</v>
      </c>
      <c r="AD39" s="53">
        <v>888</v>
      </c>
      <c r="AE39" s="53">
        <v>906</v>
      </c>
      <c r="AF39" s="54">
        <v>900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9">
        <v>0</v>
      </c>
      <c r="C40" s="62">
        <v>942</v>
      </c>
      <c r="D40" s="62">
        <v>912</v>
      </c>
      <c r="E40" s="62">
        <v>900</v>
      </c>
      <c r="F40" s="62">
        <v>906</v>
      </c>
      <c r="G40" s="62">
        <v>888</v>
      </c>
      <c r="H40" s="62">
        <v>900</v>
      </c>
      <c r="I40" s="62">
        <v>918</v>
      </c>
      <c r="J40" s="62">
        <v>906</v>
      </c>
      <c r="K40" s="62">
        <v>0</v>
      </c>
      <c r="L40" s="62">
        <v>882</v>
      </c>
      <c r="M40" s="62">
        <v>894</v>
      </c>
      <c r="N40" s="62">
        <v>900</v>
      </c>
      <c r="O40" s="62">
        <v>948</v>
      </c>
      <c r="P40" s="62">
        <v>954</v>
      </c>
      <c r="Q40" s="62">
        <v>948</v>
      </c>
      <c r="R40" s="62">
        <v>876</v>
      </c>
      <c r="S40" s="62">
        <v>876</v>
      </c>
      <c r="T40" s="62">
        <v>888</v>
      </c>
      <c r="U40" s="62">
        <v>888</v>
      </c>
      <c r="V40" s="62">
        <v>888</v>
      </c>
      <c r="W40" s="62">
        <v>900</v>
      </c>
      <c r="X40" s="62">
        <v>900</v>
      </c>
      <c r="Y40" s="62">
        <v>882</v>
      </c>
      <c r="Z40" s="62">
        <v>888</v>
      </c>
      <c r="AA40" s="62">
        <v>894</v>
      </c>
      <c r="AB40" s="62">
        <v>900</v>
      </c>
      <c r="AC40" s="62">
        <v>912</v>
      </c>
      <c r="AD40" s="62">
        <v>912</v>
      </c>
      <c r="AE40" s="62">
        <v>912</v>
      </c>
      <c r="AF40" s="64">
        <v>906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9">
        <v>0</v>
      </c>
      <c r="C41" s="62">
        <v>894</v>
      </c>
      <c r="D41" s="62">
        <v>900</v>
      </c>
      <c r="E41" s="62">
        <v>912</v>
      </c>
      <c r="F41" s="62">
        <v>888</v>
      </c>
      <c r="G41" s="62">
        <v>882</v>
      </c>
      <c r="H41" s="62">
        <v>870</v>
      </c>
      <c r="I41" s="62">
        <v>912</v>
      </c>
      <c r="J41" s="62">
        <v>906</v>
      </c>
      <c r="K41" s="62">
        <v>0</v>
      </c>
      <c r="L41" s="62">
        <v>888</v>
      </c>
      <c r="M41" s="62">
        <v>888</v>
      </c>
      <c r="N41" s="62">
        <v>906</v>
      </c>
      <c r="O41" s="62">
        <v>858</v>
      </c>
      <c r="P41" s="62">
        <v>894</v>
      </c>
      <c r="Q41" s="62">
        <v>888</v>
      </c>
      <c r="R41" s="62">
        <v>882</v>
      </c>
      <c r="S41" s="62">
        <v>894</v>
      </c>
      <c r="T41" s="62">
        <v>882</v>
      </c>
      <c r="U41" s="62">
        <v>894</v>
      </c>
      <c r="V41" s="62">
        <v>888</v>
      </c>
      <c r="W41" s="62">
        <v>900</v>
      </c>
      <c r="X41" s="62">
        <v>906</v>
      </c>
      <c r="Y41" s="62">
        <v>888</v>
      </c>
      <c r="Z41" s="62">
        <v>894</v>
      </c>
      <c r="AA41" s="62">
        <v>906</v>
      </c>
      <c r="AB41" s="62">
        <v>906</v>
      </c>
      <c r="AC41" s="62">
        <v>888</v>
      </c>
      <c r="AD41" s="62">
        <v>906</v>
      </c>
      <c r="AE41" s="62">
        <v>930</v>
      </c>
      <c r="AF41" s="64">
        <v>924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9">
        <v>0</v>
      </c>
      <c r="C42" s="62">
        <v>882</v>
      </c>
      <c r="D42" s="62">
        <v>900</v>
      </c>
      <c r="E42" s="62">
        <v>882</v>
      </c>
      <c r="F42" s="62">
        <v>894</v>
      </c>
      <c r="G42" s="62">
        <v>888</v>
      </c>
      <c r="H42" s="62">
        <v>864</v>
      </c>
      <c r="I42" s="62">
        <v>900</v>
      </c>
      <c r="J42" s="62">
        <v>912</v>
      </c>
      <c r="K42" s="62">
        <v>0</v>
      </c>
      <c r="L42" s="62">
        <v>882</v>
      </c>
      <c r="M42" s="62">
        <v>894</v>
      </c>
      <c r="N42" s="62">
        <v>900</v>
      </c>
      <c r="O42" s="62">
        <v>870</v>
      </c>
      <c r="P42" s="62">
        <v>882</v>
      </c>
      <c r="Q42" s="62">
        <v>870</v>
      </c>
      <c r="R42" s="62">
        <v>894</v>
      </c>
      <c r="S42" s="62">
        <v>894</v>
      </c>
      <c r="T42" s="62">
        <v>894</v>
      </c>
      <c r="U42" s="62">
        <v>894</v>
      </c>
      <c r="V42" s="62">
        <v>900</v>
      </c>
      <c r="W42" s="62">
        <v>876</v>
      </c>
      <c r="X42" s="62">
        <v>894</v>
      </c>
      <c r="Y42" s="62">
        <v>894</v>
      </c>
      <c r="Z42" s="62">
        <v>900</v>
      </c>
      <c r="AA42" s="62">
        <v>906</v>
      </c>
      <c r="AB42" s="62">
        <v>906</v>
      </c>
      <c r="AC42" s="62">
        <v>894</v>
      </c>
      <c r="AD42" s="62">
        <v>894</v>
      </c>
      <c r="AE42" s="62">
        <v>918</v>
      </c>
      <c r="AF42" s="64">
        <v>900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9">
        <v>0</v>
      </c>
      <c r="C43" s="62">
        <v>882</v>
      </c>
      <c r="D43" s="62">
        <v>900</v>
      </c>
      <c r="E43" s="62">
        <v>888</v>
      </c>
      <c r="F43" s="62">
        <v>894</v>
      </c>
      <c r="G43" s="62">
        <v>888</v>
      </c>
      <c r="H43" s="62">
        <v>882</v>
      </c>
      <c r="I43" s="62">
        <v>888</v>
      </c>
      <c r="J43" s="62">
        <v>876</v>
      </c>
      <c r="K43" s="62">
        <v>0</v>
      </c>
      <c r="L43" s="62">
        <v>876</v>
      </c>
      <c r="M43" s="62">
        <v>888</v>
      </c>
      <c r="N43" s="62">
        <v>900</v>
      </c>
      <c r="O43" s="62">
        <v>864</v>
      </c>
      <c r="P43" s="62">
        <v>882</v>
      </c>
      <c r="Q43" s="62">
        <v>882</v>
      </c>
      <c r="R43" s="62">
        <v>894</v>
      </c>
      <c r="S43" s="62">
        <v>888</v>
      </c>
      <c r="T43" s="62">
        <v>888</v>
      </c>
      <c r="U43" s="62">
        <v>888</v>
      </c>
      <c r="V43" s="62">
        <v>900</v>
      </c>
      <c r="W43" s="62">
        <v>888</v>
      </c>
      <c r="X43" s="62">
        <v>894</v>
      </c>
      <c r="Y43" s="62">
        <v>894</v>
      </c>
      <c r="Z43" s="62">
        <v>894</v>
      </c>
      <c r="AA43" s="62">
        <v>906</v>
      </c>
      <c r="AB43" s="62">
        <v>906</v>
      </c>
      <c r="AC43" s="62">
        <v>882</v>
      </c>
      <c r="AD43" s="62">
        <v>876</v>
      </c>
      <c r="AE43" s="62">
        <v>894</v>
      </c>
      <c r="AF43" s="64">
        <v>900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9">
        <v>0</v>
      </c>
      <c r="C44" s="62">
        <v>882</v>
      </c>
      <c r="D44" s="62">
        <v>894</v>
      </c>
      <c r="E44" s="62">
        <v>888</v>
      </c>
      <c r="F44" s="62">
        <v>900</v>
      </c>
      <c r="G44" s="62">
        <v>882</v>
      </c>
      <c r="H44" s="62">
        <v>882</v>
      </c>
      <c r="I44" s="62">
        <v>876</v>
      </c>
      <c r="J44" s="62">
        <v>870</v>
      </c>
      <c r="K44" s="62">
        <v>0</v>
      </c>
      <c r="L44" s="62">
        <v>894</v>
      </c>
      <c r="M44" s="62">
        <v>894</v>
      </c>
      <c r="N44" s="62">
        <v>906</v>
      </c>
      <c r="O44" s="62">
        <v>846</v>
      </c>
      <c r="P44" s="62">
        <v>876</v>
      </c>
      <c r="Q44" s="62">
        <v>888</v>
      </c>
      <c r="R44" s="62">
        <v>882</v>
      </c>
      <c r="S44" s="62">
        <v>894</v>
      </c>
      <c r="T44" s="62">
        <v>882</v>
      </c>
      <c r="U44" s="62">
        <v>900</v>
      </c>
      <c r="V44" s="62">
        <v>888</v>
      </c>
      <c r="W44" s="62">
        <v>888</v>
      </c>
      <c r="X44" s="62">
        <v>888</v>
      </c>
      <c r="Y44" s="62">
        <v>894</v>
      </c>
      <c r="Z44" s="62">
        <v>894</v>
      </c>
      <c r="AA44" s="62">
        <v>894</v>
      </c>
      <c r="AB44" s="62">
        <v>900</v>
      </c>
      <c r="AC44" s="62">
        <v>876</v>
      </c>
      <c r="AD44" s="62">
        <v>900</v>
      </c>
      <c r="AE44" s="62">
        <v>894</v>
      </c>
      <c r="AF44" s="64">
        <v>900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9">
        <v>0</v>
      </c>
      <c r="C45" s="62">
        <v>882</v>
      </c>
      <c r="D45" s="62">
        <v>894</v>
      </c>
      <c r="E45" s="62">
        <v>888</v>
      </c>
      <c r="F45" s="62">
        <v>906</v>
      </c>
      <c r="G45" s="62">
        <v>882</v>
      </c>
      <c r="H45" s="62">
        <v>882</v>
      </c>
      <c r="I45" s="62">
        <v>900</v>
      </c>
      <c r="J45" s="62">
        <v>876</v>
      </c>
      <c r="K45" s="62">
        <v>0</v>
      </c>
      <c r="L45" s="62">
        <v>888</v>
      </c>
      <c r="M45" s="62">
        <v>900</v>
      </c>
      <c r="N45" s="62">
        <v>900</v>
      </c>
      <c r="O45" s="62">
        <v>864</v>
      </c>
      <c r="P45" s="62">
        <v>888</v>
      </c>
      <c r="Q45" s="62">
        <v>870</v>
      </c>
      <c r="R45" s="62">
        <v>882</v>
      </c>
      <c r="S45" s="62">
        <v>888</v>
      </c>
      <c r="T45" s="62">
        <v>882</v>
      </c>
      <c r="U45" s="62">
        <v>882</v>
      </c>
      <c r="V45" s="62">
        <v>888</v>
      </c>
      <c r="W45" s="62">
        <v>888</v>
      </c>
      <c r="X45" s="62">
        <v>888</v>
      </c>
      <c r="Y45" s="62">
        <v>894</v>
      </c>
      <c r="Z45" s="62">
        <v>900</v>
      </c>
      <c r="AA45" s="62">
        <v>888</v>
      </c>
      <c r="AB45" s="62">
        <v>906</v>
      </c>
      <c r="AC45" s="62">
        <v>858</v>
      </c>
      <c r="AD45" s="62">
        <v>894</v>
      </c>
      <c r="AE45" s="62">
        <v>900</v>
      </c>
      <c r="AF45" s="64">
        <v>900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9">
        <v>0</v>
      </c>
      <c r="C46" s="62">
        <v>894</v>
      </c>
      <c r="D46" s="62">
        <v>900</v>
      </c>
      <c r="E46" s="62">
        <v>888</v>
      </c>
      <c r="F46" s="62">
        <v>894</v>
      </c>
      <c r="G46" s="62">
        <v>888</v>
      </c>
      <c r="H46" s="62">
        <v>888</v>
      </c>
      <c r="I46" s="62">
        <v>888</v>
      </c>
      <c r="J46" s="62">
        <v>882</v>
      </c>
      <c r="K46" s="62">
        <v>0</v>
      </c>
      <c r="L46" s="62">
        <v>906</v>
      </c>
      <c r="M46" s="62">
        <v>894</v>
      </c>
      <c r="N46" s="62">
        <v>900</v>
      </c>
      <c r="O46" s="62">
        <v>882</v>
      </c>
      <c r="P46" s="62">
        <v>882</v>
      </c>
      <c r="Q46" s="62">
        <v>876</v>
      </c>
      <c r="R46" s="62">
        <v>882</v>
      </c>
      <c r="S46" s="62">
        <v>888</v>
      </c>
      <c r="T46" s="62">
        <v>888</v>
      </c>
      <c r="U46" s="62">
        <v>888</v>
      </c>
      <c r="V46" s="62">
        <v>888</v>
      </c>
      <c r="W46" s="62">
        <v>888</v>
      </c>
      <c r="X46" s="62">
        <v>888</v>
      </c>
      <c r="Y46" s="62">
        <v>894</v>
      </c>
      <c r="Z46" s="62">
        <v>888</v>
      </c>
      <c r="AA46" s="62">
        <v>894</v>
      </c>
      <c r="AB46" s="62">
        <v>900</v>
      </c>
      <c r="AC46" s="62">
        <v>894</v>
      </c>
      <c r="AD46" s="62">
        <v>888</v>
      </c>
      <c r="AE46" s="62">
        <v>894</v>
      </c>
      <c r="AF46" s="64">
        <v>906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0</v>
      </c>
      <c r="C47" s="62">
        <v>888</v>
      </c>
      <c r="D47" s="62">
        <v>894</v>
      </c>
      <c r="E47" s="62">
        <v>888</v>
      </c>
      <c r="F47" s="62">
        <v>900</v>
      </c>
      <c r="G47" s="62">
        <v>888</v>
      </c>
      <c r="H47" s="62">
        <v>876</v>
      </c>
      <c r="I47" s="62">
        <v>894</v>
      </c>
      <c r="J47" s="62">
        <v>882</v>
      </c>
      <c r="K47" s="62">
        <v>0</v>
      </c>
      <c r="L47" s="62">
        <v>882</v>
      </c>
      <c r="M47" s="62">
        <v>900</v>
      </c>
      <c r="N47" s="62">
        <v>900</v>
      </c>
      <c r="O47" s="62">
        <v>864</v>
      </c>
      <c r="P47" s="62">
        <v>882</v>
      </c>
      <c r="Q47" s="62">
        <v>870</v>
      </c>
      <c r="R47" s="62">
        <v>888</v>
      </c>
      <c r="S47" s="62">
        <v>900</v>
      </c>
      <c r="T47" s="62">
        <v>888</v>
      </c>
      <c r="U47" s="62">
        <v>882</v>
      </c>
      <c r="V47" s="62">
        <v>876</v>
      </c>
      <c r="W47" s="62">
        <v>882</v>
      </c>
      <c r="X47" s="62">
        <v>894</v>
      </c>
      <c r="Y47" s="62">
        <v>888</v>
      </c>
      <c r="Z47" s="62">
        <v>900</v>
      </c>
      <c r="AA47" s="62">
        <v>900</v>
      </c>
      <c r="AB47" s="62">
        <v>900</v>
      </c>
      <c r="AC47" s="62">
        <v>876</v>
      </c>
      <c r="AD47" s="62">
        <v>894</v>
      </c>
      <c r="AE47" s="62">
        <v>894</v>
      </c>
      <c r="AF47" s="64">
        <v>888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9">
        <v>240</v>
      </c>
      <c r="C48" s="62">
        <v>900</v>
      </c>
      <c r="D48" s="62">
        <v>906</v>
      </c>
      <c r="E48" s="62">
        <v>894</v>
      </c>
      <c r="F48" s="62">
        <v>912</v>
      </c>
      <c r="G48" s="62">
        <v>894</v>
      </c>
      <c r="H48" s="62">
        <v>882</v>
      </c>
      <c r="I48" s="62">
        <v>894</v>
      </c>
      <c r="J48" s="62">
        <v>882</v>
      </c>
      <c r="K48" s="62">
        <v>0</v>
      </c>
      <c r="L48" s="62">
        <v>894</v>
      </c>
      <c r="M48" s="62">
        <v>900</v>
      </c>
      <c r="N48" s="62">
        <v>894</v>
      </c>
      <c r="O48" s="62">
        <v>864</v>
      </c>
      <c r="P48" s="62">
        <v>882</v>
      </c>
      <c r="Q48" s="62">
        <v>876</v>
      </c>
      <c r="R48" s="62">
        <v>888</v>
      </c>
      <c r="S48" s="62">
        <v>888</v>
      </c>
      <c r="T48" s="62">
        <v>894</v>
      </c>
      <c r="U48" s="62">
        <v>882</v>
      </c>
      <c r="V48" s="62">
        <v>888</v>
      </c>
      <c r="W48" s="62">
        <v>900</v>
      </c>
      <c r="X48" s="62">
        <v>882</v>
      </c>
      <c r="Y48" s="62">
        <v>906</v>
      </c>
      <c r="Z48" s="62">
        <v>888</v>
      </c>
      <c r="AA48" s="62">
        <v>888</v>
      </c>
      <c r="AB48" s="62">
        <v>900</v>
      </c>
      <c r="AC48" s="62">
        <v>888</v>
      </c>
      <c r="AD48" s="62">
        <v>900</v>
      </c>
      <c r="AE48" s="62">
        <v>900</v>
      </c>
      <c r="AF48" s="64">
        <v>894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9">
        <v>858</v>
      </c>
      <c r="C49" s="62">
        <v>894</v>
      </c>
      <c r="D49" s="62">
        <v>894</v>
      </c>
      <c r="E49" s="62">
        <v>900</v>
      </c>
      <c r="F49" s="62">
        <v>906</v>
      </c>
      <c r="G49" s="62">
        <v>894</v>
      </c>
      <c r="H49" s="62">
        <v>876</v>
      </c>
      <c r="I49" s="62">
        <v>888</v>
      </c>
      <c r="J49" s="62">
        <v>882</v>
      </c>
      <c r="K49" s="62">
        <v>726</v>
      </c>
      <c r="L49" s="62">
        <v>894</v>
      </c>
      <c r="M49" s="62">
        <v>900</v>
      </c>
      <c r="N49" s="62">
        <v>900</v>
      </c>
      <c r="O49" s="62">
        <v>870</v>
      </c>
      <c r="P49" s="62">
        <v>888</v>
      </c>
      <c r="Q49" s="62">
        <v>882</v>
      </c>
      <c r="R49" s="62">
        <v>888</v>
      </c>
      <c r="S49" s="62">
        <v>894</v>
      </c>
      <c r="T49" s="62">
        <v>888</v>
      </c>
      <c r="U49" s="62">
        <v>894</v>
      </c>
      <c r="V49" s="62">
        <v>888</v>
      </c>
      <c r="W49" s="62">
        <v>894</v>
      </c>
      <c r="X49" s="62">
        <v>900</v>
      </c>
      <c r="Y49" s="62">
        <v>900</v>
      </c>
      <c r="Z49" s="62">
        <v>900</v>
      </c>
      <c r="AA49" s="62">
        <v>906</v>
      </c>
      <c r="AB49" s="62">
        <v>906</v>
      </c>
      <c r="AC49" s="62">
        <v>888</v>
      </c>
      <c r="AD49" s="62">
        <v>912</v>
      </c>
      <c r="AE49" s="62">
        <v>912</v>
      </c>
      <c r="AF49" s="64">
        <v>906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50">
        <v>882</v>
      </c>
      <c r="C50" s="63">
        <v>900</v>
      </c>
      <c r="D50" s="63">
        <v>894</v>
      </c>
      <c r="E50" s="63">
        <v>888</v>
      </c>
      <c r="F50" s="63">
        <v>918</v>
      </c>
      <c r="G50" s="63">
        <v>894</v>
      </c>
      <c r="H50" s="63">
        <v>888</v>
      </c>
      <c r="I50" s="63">
        <v>900</v>
      </c>
      <c r="J50" s="63">
        <v>882</v>
      </c>
      <c r="K50" s="63">
        <v>900</v>
      </c>
      <c r="L50" s="63">
        <v>906</v>
      </c>
      <c r="M50" s="63">
        <v>900</v>
      </c>
      <c r="N50" s="63">
        <v>894</v>
      </c>
      <c r="O50" s="63">
        <v>870</v>
      </c>
      <c r="P50" s="63">
        <v>888</v>
      </c>
      <c r="Q50" s="63">
        <v>882</v>
      </c>
      <c r="R50" s="63">
        <v>894</v>
      </c>
      <c r="S50" s="63">
        <v>888</v>
      </c>
      <c r="T50" s="63">
        <v>906</v>
      </c>
      <c r="U50" s="63">
        <v>894</v>
      </c>
      <c r="V50" s="63">
        <v>894</v>
      </c>
      <c r="W50" s="63">
        <v>912</v>
      </c>
      <c r="X50" s="63">
        <v>900</v>
      </c>
      <c r="Y50" s="63">
        <v>900</v>
      </c>
      <c r="Z50" s="63">
        <v>888</v>
      </c>
      <c r="AA50" s="63">
        <v>900</v>
      </c>
      <c r="AB50" s="63">
        <v>912</v>
      </c>
      <c r="AC50" s="63">
        <v>894</v>
      </c>
      <c r="AD50" s="63">
        <v>912</v>
      </c>
      <c r="AE50" s="63">
        <v>906</v>
      </c>
      <c r="AF50" s="65">
        <v>906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4">
        <v>888</v>
      </c>
      <c r="C51" s="53">
        <v>888</v>
      </c>
      <c r="D51" s="53">
        <v>900</v>
      </c>
      <c r="E51" s="53">
        <v>894</v>
      </c>
      <c r="F51" s="53">
        <v>906</v>
      </c>
      <c r="G51" s="53">
        <v>900</v>
      </c>
      <c r="H51" s="53">
        <v>882</v>
      </c>
      <c r="I51" s="53">
        <v>888</v>
      </c>
      <c r="J51" s="53">
        <v>882</v>
      </c>
      <c r="K51" s="53">
        <v>894</v>
      </c>
      <c r="L51" s="53">
        <v>894</v>
      </c>
      <c r="M51" s="53">
        <v>894</v>
      </c>
      <c r="N51" s="53">
        <v>894</v>
      </c>
      <c r="O51" s="53">
        <v>876</v>
      </c>
      <c r="P51" s="53">
        <v>888</v>
      </c>
      <c r="Q51" s="53">
        <v>882</v>
      </c>
      <c r="R51" s="53">
        <v>894</v>
      </c>
      <c r="S51" s="53">
        <v>900</v>
      </c>
      <c r="T51" s="53">
        <v>888</v>
      </c>
      <c r="U51" s="53">
        <v>900</v>
      </c>
      <c r="V51" s="53">
        <v>888</v>
      </c>
      <c r="W51" s="53">
        <v>894</v>
      </c>
      <c r="X51" s="53">
        <v>900</v>
      </c>
      <c r="Y51" s="53">
        <v>906</v>
      </c>
      <c r="Z51" s="53">
        <v>894</v>
      </c>
      <c r="AA51" s="53">
        <v>912</v>
      </c>
      <c r="AB51" s="53">
        <v>912</v>
      </c>
      <c r="AC51" s="53">
        <v>888</v>
      </c>
      <c r="AD51" s="53">
        <v>906</v>
      </c>
      <c r="AE51" s="53">
        <v>900</v>
      </c>
      <c r="AF51" s="54">
        <v>912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9">
        <v>888</v>
      </c>
      <c r="C52" s="62">
        <v>894</v>
      </c>
      <c r="D52" s="62">
        <v>894</v>
      </c>
      <c r="E52" s="62">
        <v>900</v>
      </c>
      <c r="F52" s="62">
        <v>894</v>
      </c>
      <c r="G52" s="62">
        <v>894</v>
      </c>
      <c r="H52" s="62">
        <v>888</v>
      </c>
      <c r="I52" s="62">
        <v>894</v>
      </c>
      <c r="J52" s="62">
        <v>882</v>
      </c>
      <c r="K52" s="62">
        <v>894</v>
      </c>
      <c r="L52" s="62">
        <v>900</v>
      </c>
      <c r="M52" s="62">
        <v>906</v>
      </c>
      <c r="N52" s="62">
        <v>894</v>
      </c>
      <c r="O52" s="62">
        <v>870</v>
      </c>
      <c r="P52" s="62">
        <v>882</v>
      </c>
      <c r="Q52" s="62">
        <v>882</v>
      </c>
      <c r="R52" s="62">
        <v>894</v>
      </c>
      <c r="S52" s="62">
        <v>888</v>
      </c>
      <c r="T52" s="62">
        <v>900</v>
      </c>
      <c r="U52" s="62">
        <v>894</v>
      </c>
      <c r="V52" s="62">
        <v>894</v>
      </c>
      <c r="W52" s="62">
        <v>900</v>
      </c>
      <c r="X52" s="62">
        <v>894</v>
      </c>
      <c r="Y52" s="62">
        <v>894</v>
      </c>
      <c r="Z52" s="62">
        <v>888</v>
      </c>
      <c r="AA52" s="62">
        <v>894</v>
      </c>
      <c r="AB52" s="62">
        <v>900</v>
      </c>
      <c r="AC52" s="62">
        <v>882</v>
      </c>
      <c r="AD52" s="62">
        <v>900</v>
      </c>
      <c r="AE52" s="62">
        <v>900</v>
      </c>
      <c r="AF52" s="64">
        <v>906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9">
        <v>876</v>
      </c>
      <c r="C53" s="62">
        <v>906</v>
      </c>
      <c r="D53" s="62">
        <v>888</v>
      </c>
      <c r="E53" s="62">
        <v>894</v>
      </c>
      <c r="F53" s="62">
        <v>906</v>
      </c>
      <c r="G53" s="62">
        <v>894</v>
      </c>
      <c r="H53" s="62">
        <v>894</v>
      </c>
      <c r="I53" s="62">
        <v>894</v>
      </c>
      <c r="J53" s="62">
        <v>876</v>
      </c>
      <c r="K53" s="62">
        <v>888</v>
      </c>
      <c r="L53" s="62">
        <v>894</v>
      </c>
      <c r="M53" s="62">
        <v>900</v>
      </c>
      <c r="N53" s="62">
        <v>894</v>
      </c>
      <c r="O53" s="62">
        <v>864</v>
      </c>
      <c r="P53" s="62">
        <v>888</v>
      </c>
      <c r="Q53" s="62">
        <v>870</v>
      </c>
      <c r="R53" s="62">
        <v>882</v>
      </c>
      <c r="S53" s="62">
        <v>882</v>
      </c>
      <c r="T53" s="62">
        <v>882</v>
      </c>
      <c r="U53" s="62">
        <v>882</v>
      </c>
      <c r="V53" s="62">
        <v>894</v>
      </c>
      <c r="W53" s="62">
        <v>894</v>
      </c>
      <c r="X53" s="62">
        <v>882</v>
      </c>
      <c r="Y53" s="62">
        <v>900</v>
      </c>
      <c r="Z53" s="62">
        <v>888</v>
      </c>
      <c r="AA53" s="62">
        <v>888</v>
      </c>
      <c r="AB53" s="62">
        <v>900</v>
      </c>
      <c r="AC53" s="62">
        <v>882</v>
      </c>
      <c r="AD53" s="62">
        <v>906</v>
      </c>
      <c r="AE53" s="62">
        <v>900</v>
      </c>
      <c r="AF53" s="64">
        <v>906</v>
      </c>
      <c r="AG53" s="210" t="str">
        <f>CONCATENATE(B3,"合計")</f>
        <v>7月合計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50">
        <v>888</v>
      </c>
      <c r="C54" s="63">
        <v>894</v>
      </c>
      <c r="D54" s="63">
        <v>900</v>
      </c>
      <c r="E54" s="63">
        <v>888</v>
      </c>
      <c r="F54" s="63">
        <v>900</v>
      </c>
      <c r="G54" s="63">
        <v>888</v>
      </c>
      <c r="H54" s="63">
        <v>894</v>
      </c>
      <c r="I54" s="63">
        <v>900</v>
      </c>
      <c r="J54" s="63">
        <v>882</v>
      </c>
      <c r="K54" s="63">
        <v>888</v>
      </c>
      <c r="L54" s="63">
        <v>900</v>
      </c>
      <c r="M54" s="63">
        <v>906</v>
      </c>
      <c r="N54" s="63">
        <v>900</v>
      </c>
      <c r="O54" s="63">
        <v>888</v>
      </c>
      <c r="P54" s="63">
        <v>894</v>
      </c>
      <c r="Q54" s="63">
        <v>882</v>
      </c>
      <c r="R54" s="63">
        <v>888</v>
      </c>
      <c r="S54" s="63">
        <v>888</v>
      </c>
      <c r="T54" s="63">
        <v>888</v>
      </c>
      <c r="U54" s="63">
        <v>888</v>
      </c>
      <c r="V54" s="63">
        <v>882</v>
      </c>
      <c r="W54" s="63">
        <v>894</v>
      </c>
      <c r="X54" s="63">
        <v>882</v>
      </c>
      <c r="Y54" s="63">
        <v>894</v>
      </c>
      <c r="Z54" s="63">
        <v>900</v>
      </c>
      <c r="AA54" s="63">
        <v>894</v>
      </c>
      <c r="AB54" s="63">
        <v>900</v>
      </c>
      <c r="AC54" s="63">
        <v>894</v>
      </c>
      <c r="AD54" s="63">
        <v>906</v>
      </c>
      <c r="AE54" s="63">
        <v>894</v>
      </c>
      <c r="AF54" s="65">
        <v>900</v>
      </c>
      <c r="AG54" s="210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34620</v>
      </c>
      <c r="C55" s="11">
        <f t="shared" ref="C55:AF55" si="3">SUM(C7:C54)</f>
        <v>43710</v>
      </c>
      <c r="D55" s="11">
        <f t="shared" si="3"/>
        <v>42816</v>
      </c>
      <c r="E55" s="11">
        <f t="shared" si="3"/>
        <v>42684</v>
      </c>
      <c r="F55" s="11">
        <f>SUM(F7:F54)</f>
        <v>43380</v>
      </c>
      <c r="G55" s="11">
        <f t="shared" si="3"/>
        <v>43032</v>
      </c>
      <c r="H55" s="11">
        <f t="shared" si="3"/>
        <v>42318</v>
      </c>
      <c r="I55" s="11">
        <f t="shared" si="3"/>
        <v>42696</v>
      </c>
      <c r="J55" s="11">
        <f t="shared" si="3"/>
        <v>42468</v>
      </c>
      <c r="K55" s="11">
        <f t="shared" si="3"/>
        <v>33648</v>
      </c>
      <c r="L55" s="11">
        <f t="shared" si="3"/>
        <v>44178</v>
      </c>
      <c r="M55" s="11">
        <f>SUM(M7:M54)</f>
        <v>42930</v>
      </c>
      <c r="N55" s="11">
        <f t="shared" si="3"/>
        <v>43092</v>
      </c>
      <c r="O55" s="11">
        <f t="shared" si="3"/>
        <v>43872</v>
      </c>
      <c r="P55" s="11">
        <f t="shared" si="3"/>
        <v>44088</v>
      </c>
      <c r="Q55" s="11">
        <f t="shared" si="3"/>
        <v>43698</v>
      </c>
      <c r="R55" s="11">
        <f t="shared" si="3"/>
        <v>41820</v>
      </c>
      <c r="S55" s="11">
        <f t="shared" si="3"/>
        <v>42108</v>
      </c>
      <c r="T55" s="11">
        <f>SUM(T7:T54)</f>
        <v>42432</v>
      </c>
      <c r="U55" s="11">
        <f t="shared" si="3"/>
        <v>42786</v>
      </c>
      <c r="V55" s="11">
        <f t="shared" si="3"/>
        <v>42636</v>
      </c>
      <c r="W55" s="11">
        <f t="shared" si="3"/>
        <v>42420</v>
      </c>
      <c r="X55" s="11">
        <f>SUM(X7:X54)</f>
        <v>42660</v>
      </c>
      <c r="Y55" s="11">
        <f t="shared" si="3"/>
        <v>42540</v>
      </c>
      <c r="Z55" s="11">
        <f t="shared" si="3"/>
        <v>42348</v>
      </c>
      <c r="AA55" s="11">
        <f>SUM(AA7:AA54)</f>
        <v>42750</v>
      </c>
      <c r="AB55" s="11">
        <f t="shared" si="3"/>
        <v>43242</v>
      </c>
      <c r="AC55" s="11">
        <f t="shared" si="3"/>
        <v>42624</v>
      </c>
      <c r="AD55" s="11">
        <f t="shared" si="3"/>
        <v>42276</v>
      </c>
      <c r="AE55" s="11">
        <f t="shared" si="3"/>
        <v>43020</v>
      </c>
      <c r="AF55" s="12">
        <f t="shared" si="3"/>
        <v>42930</v>
      </c>
      <c r="AG55" s="203">
        <f>SUM(B55:AF55)</f>
        <v>1311822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56</v>
      </c>
      <c r="B56" s="7">
        <f t="shared" ref="B56:AF56" si="4">IF(B4="",SUM(B23:B50),0)</f>
        <v>16308</v>
      </c>
      <c r="C56" s="7">
        <f t="shared" si="4"/>
        <v>25128</v>
      </c>
      <c r="D56" s="7">
        <f t="shared" si="4"/>
        <v>24882</v>
      </c>
      <c r="E56" s="7">
        <f t="shared" si="4"/>
        <v>24714</v>
      </c>
      <c r="F56" s="7">
        <f>IF(F4="",SUM(F23:F50),0)</f>
        <v>25350</v>
      </c>
      <c r="G56" s="7">
        <f t="shared" si="4"/>
        <v>0</v>
      </c>
      <c r="H56" s="7">
        <f t="shared" si="4"/>
        <v>24480</v>
      </c>
      <c r="I56" s="7">
        <f t="shared" si="4"/>
        <v>24816</v>
      </c>
      <c r="J56" s="7">
        <f t="shared" si="4"/>
        <v>24606</v>
      </c>
      <c r="K56" s="7">
        <f t="shared" si="4"/>
        <v>15966</v>
      </c>
      <c r="L56" s="7">
        <f t="shared" si="4"/>
        <v>25452</v>
      </c>
      <c r="M56" s="7">
        <f>IF(M4="",SUM(M23:M50),0)</f>
        <v>24870</v>
      </c>
      <c r="N56" s="7">
        <f t="shared" si="4"/>
        <v>0</v>
      </c>
      <c r="O56" s="7">
        <f t="shared" si="4"/>
        <v>25170</v>
      </c>
      <c r="P56" s="7">
        <f t="shared" si="4"/>
        <v>25422</v>
      </c>
      <c r="Q56" s="7">
        <f t="shared" si="4"/>
        <v>25092</v>
      </c>
      <c r="R56" s="7">
        <f t="shared" si="4"/>
        <v>24168</v>
      </c>
      <c r="S56" s="7">
        <f t="shared" si="4"/>
        <v>24258</v>
      </c>
      <c r="T56" s="7">
        <f>IF(T4="",SUM(T23:T50),0)</f>
        <v>24630</v>
      </c>
      <c r="U56" s="7">
        <f t="shared" si="4"/>
        <v>0</v>
      </c>
      <c r="V56" s="7">
        <f t="shared" si="4"/>
        <v>0</v>
      </c>
      <c r="W56" s="7">
        <f t="shared" si="4"/>
        <v>24576</v>
      </c>
      <c r="X56" s="7">
        <f t="shared" si="4"/>
        <v>24750</v>
      </c>
      <c r="Y56" s="7">
        <f t="shared" si="4"/>
        <v>24654</v>
      </c>
      <c r="Z56" s="7">
        <f t="shared" si="4"/>
        <v>24438</v>
      </c>
      <c r="AA56" s="7">
        <f>IF(AA4="",SUM(AA23:AA50),0)</f>
        <v>24810</v>
      </c>
      <c r="AB56" s="7">
        <f t="shared" si="4"/>
        <v>0</v>
      </c>
      <c r="AC56" s="7">
        <f t="shared" si="4"/>
        <v>24756</v>
      </c>
      <c r="AD56" s="7">
        <f t="shared" si="4"/>
        <v>24468</v>
      </c>
      <c r="AE56" s="7">
        <f t="shared" si="4"/>
        <v>24948</v>
      </c>
      <c r="AF56" s="24">
        <f t="shared" si="4"/>
        <v>24870</v>
      </c>
      <c r="AG56" s="206">
        <f>SUM(B56:AF56)</f>
        <v>627582</v>
      </c>
    </row>
    <row r="57" spans="1:45" x14ac:dyDescent="0.2">
      <c r="A57" s="33" t="s">
        <v>55</v>
      </c>
      <c r="B57" s="7">
        <f t="shared" ref="B57:AF57" si="5">IF(B4="",SUM(B7:B22,B51:B54),SUM(B7:B54))</f>
        <v>18312</v>
      </c>
      <c r="C57" s="7">
        <f t="shared" si="5"/>
        <v>18582</v>
      </c>
      <c r="D57" s="7">
        <f t="shared" si="5"/>
        <v>17934</v>
      </c>
      <c r="E57" s="7">
        <f t="shared" si="5"/>
        <v>17970</v>
      </c>
      <c r="F57" s="7">
        <f>IF(F4="",SUM(F7:F22,F51:F54),SUM(F7:F54))</f>
        <v>18030</v>
      </c>
      <c r="G57" s="7">
        <f t="shared" si="5"/>
        <v>43032</v>
      </c>
      <c r="H57" s="7">
        <f t="shared" si="5"/>
        <v>17838</v>
      </c>
      <c r="I57" s="7">
        <f t="shared" si="5"/>
        <v>17880</v>
      </c>
      <c r="J57" s="7">
        <f t="shared" si="5"/>
        <v>17862</v>
      </c>
      <c r="K57" s="7">
        <f t="shared" si="5"/>
        <v>17682</v>
      </c>
      <c r="L57" s="7">
        <f t="shared" si="5"/>
        <v>18726</v>
      </c>
      <c r="M57" s="7">
        <f>IF(M4="",SUM(M7:M22,M51:M54),SUM(M7:M54))</f>
        <v>18060</v>
      </c>
      <c r="N57" s="7">
        <f t="shared" si="5"/>
        <v>43092</v>
      </c>
      <c r="O57" s="7">
        <f t="shared" si="5"/>
        <v>18702</v>
      </c>
      <c r="P57" s="7">
        <f t="shared" si="5"/>
        <v>18666</v>
      </c>
      <c r="Q57" s="7">
        <f t="shared" si="5"/>
        <v>18606</v>
      </c>
      <c r="R57" s="7">
        <f t="shared" si="5"/>
        <v>17652</v>
      </c>
      <c r="S57" s="7">
        <f t="shared" si="5"/>
        <v>17850</v>
      </c>
      <c r="T57" s="7">
        <f>IF(T4="",SUM(T7:T22,T51:T54),SUM(T7:T54))</f>
        <v>17802</v>
      </c>
      <c r="U57" s="7">
        <f t="shared" si="5"/>
        <v>42786</v>
      </c>
      <c r="V57" s="7">
        <f t="shared" si="5"/>
        <v>42636</v>
      </c>
      <c r="W57" s="7">
        <f t="shared" si="5"/>
        <v>17844</v>
      </c>
      <c r="X57" s="7">
        <f t="shared" si="5"/>
        <v>17910</v>
      </c>
      <c r="Y57" s="7">
        <f t="shared" si="5"/>
        <v>17886</v>
      </c>
      <c r="Z57" s="7">
        <f t="shared" si="5"/>
        <v>17910</v>
      </c>
      <c r="AA57" s="7">
        <f>IF(AA4="",SUM(AA7:AA22,AA51:AA54),SUM(AA7:AA54))</f>
        <v>17940</v>
      </c>
      <c r="AB57" s="7">
        <f t="shared" si="5"/>
        <v>43242</v>
      </c>
      <c r="AC57" s="7">
        <f t="shared" si="5"/>
        <v>17868</v>
      </c>
      <c r="AD57" s="7">
        <f t="shared" si="5"/>
        <v>17808</v>
      </c>
      <c r="AE57" s="7">
        <f t="shared" si="5"/>
        <v>18072</v>
      </c>
      <c r="AF57" s="7">
        <f t="shared" si="5"/>
        <v>18060</v>
      </c>
      <c r="AG57" s="207">
        <f>SUM(B57:AF57)</f>
        <v>684240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721.25</v>
      </c>
      <c r="C59" s="7">
        <f t="shared" si="6"/>
        <v>910.625</v>
      </c>
      <c r="D59" s="7">
        <f t="shared" si="6"/>
        <v>892</v>
      </c>
      <c r="E59" s="7">
        <f t="shared" si="6"/>
        <v>889.25</v>
      </c>
      <c r="F59" s="7">
        <f>AVERAGE(F7:F54)</f>
        <v>903.75</v>
      </c>
      <c r="G59" s="7">
        <f t="shared" si="6"/>
        <v>896.5</v>
      </c>
      <c r="H59" s="7">
        <f t="shared" si="6"/>
        <v>881.625</v>
      </c>
      <c r="I59" s="7">
        <f t="shared" si="6"/>
        <v>889.5</v>
      </c>
      <c r="J59" s="7">
        <f t="shared" si="6"/>
        <v>884.75</v>
      </c>
      <c r="K59" s="7">
        <f t="shared" si="6"/>
        <v>701</v>
      </c>
      <c r="L59" s="7">
        <f t="shared" si="6"/>
        <v>920.375</v>
      </c>
      <c r="M59" s="7">
        <f>AVERAGE(M7:M54)</f>
        <v>894.375</v>
      </c>
      <c r="N59" s="7">
        <f t="shared" si="6"/>
        <v>897.75</v>
      </c>
      <c r="O59" s="7">
        <f t="shared" si="6"/>
        <v>914</v>
      </c>
      <c r="P59" s="7">
        <f t="shared" si="6"/>
        <v>918.5</v>
      </c>
      <c r="Q59" s="7">
        <f t="shared" si="6"/>
        <v>910.375</v>
      </c>
      <c r="R59" s="7">
        <f t="shared" si="6"/>
        <v>871.25</v>
      </c>
      <c r="S59" s="7">
        <f t="shared" si="6"/>
        <v>877.25</v>
      </c>
      <c r="T59" s="7">
        <f>AVERAGE(T7:T54)</f>
        <v>884</v>
      </c>
      <c r="U59" s="7">
        <f t="shared" si="6"/>
        <v>891.375</v>
      </c>
      <c r="V59" s="7">
        <f t="shared" si="6"/>
        <v>888.25</v>
      </c>
      <c r="W59" s="7">
        <f t="shared" si="6"/>
        <v>883.75</v>
      </c>
      <c r="X59" s="7">
        <f t="shared" si="6"/>
        <v>888.75</v>
      </c>
      <c r="Y59" s="7">
        <f t="shared" si="6"/>
        <v>886.25</v>
      </c>
      <c r="Z59" s="7">
        <f t="shared" si="6"/>
        <v>882.25</v>
      </c>
      <c r="AA59" s="7">
        <f>AVERAGE(AA7:AA54)</f>
        <v>890.625</v>
      </c>
      <c r="AB59" s="7">
        <f t="shared" si="6"/>
        <v>900.875</v>
      </c>
      <c r="AC59" s="7">
        <f t="shared" si="6"/>
        <v>888</v>
      </c>
      <c r="AD59" s="7">
        <f t="shared" si="6"/>
        <v>880.75</v>
      </c>
      <c r="AE59" s="7">
        <f t="shared" si="6"/>
        <v>896.25</v>
      </c>
      <c r="AF59" s="7">
        <f t="shared" si="6"/>
        <v>894.375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" si="7">MAX(B7:B54)</f>
        <v>948</v>
      </c>
      <c r="C60" s="7">
        <f t="shared" ref="C60:AF60" si="8">MAX(C7:C54)</f>
        <v>960</v>
      </c>
      <c r="D60" s="7">
        <f t="shared" si="8"/>
        <v>912</v>
      </c>
      <c r="E60" s="7">
        <f t="shared" si="8"/>
        <v>918</v>
      </c>
      <c r="F60" s="7">
        <f t="shared" si="8"/>
        <v>930</v>
      </c>
      <c r="G60" s="7">
        <f t="shared" si="8"/>
        <v>912</v>
      </c>
      <c r="H60" s="7">
        <f t="shared" si="8"/>
        <v>912</v>
      </c>
      <c r="I60" s="7">
        <f t="shared" si="8"/>
        <v>918</v>
      </c>
      <c r="J60" s="7">
        <f t="shared" si="8"/>
        <v>912</v>
      </c>
      <c r="K60" s="7">
        <f t="shared" si="8"/>
        <v>900</v>
      </c>
      <c r="L60" s="7">
        <f t="shared" si="8"/>
        <v>972</v>
      </c>
      <c r="M60" s="7">
        <f t="shared" si="8"/>
        <v>912</v>
      </c>
      <c r="N60" s="7">
        <f t="shared" si="8"/>
        <v>912</v>
      </c>
      <c r="O60" s="7">
        <f t="shared" si="8"/>
        <v>966</v>
      </c>
      <c r="P60" s="7">
        <f t="shared" si="8"/>
        <v>966</v>
      </c>
      <c r="Q60" s="7">
        <f t="shared" si="8"/>
        <v>972</v>
      </c>
      <c r="R60" s="7">
        <f t="shared" si="8"/>
        <v>894</v>
      </c>
      <c r="S60" s="7">
        <f t="shared" si="8"/>
        <v>906</v>
      </c>
      <c r="T60" s="7">
        <f t="shared" si="8"/>
        <v>906</v>
      </c>
      <c r="U60" s="7">
        <f t="shared" si="8"/>
        <v>906</v>
      </c>
      <c r="V60" s="7">
        <f t="shared" si="8"/>
        <v>900</v>
      </c>
      <c r="W60" s="7">
        <f t="shared" si="8"/>
        <v>912</v>
      </c>
      <c r="X60" s="7">
        <f t="shared" si="8"/>
        <v>912</v>
      </c>
      <c r="Y60" s="7">
        <f t="shared" si="8"/>
        <v>906</v>
      </c>
      <c r="Z60" s="7">
        <f t="shared" si="8"/>
        <v>906</v>
      </c>
      <c r="AA60" s="7">
        <f t="shared" si="8"/>
        <v>912</v>
      </c>
      <c r="AB60" s="7">
        <f t="shared" si="8"/>
        <v>912</v>
      </c>
      <c r="AC60" s="7">
        <f t="shared" si="8"/>
        <v>912</v>
      </c>
      <c r="AD60" s="7">
        <f t="shared" si="8"/>
        <v>912</v>
      </c>
      <c r="AE60" s="7">
        <f t="shared" si="8"/>
        <v>930</v>
      </c>
      <c r="AF60" s="7">
        <f t="shared" si="8"/>
        <v>924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" si="9">MIN(B7:B54)</f>
        <v>0</v>
      </c>
      <c r="C61" s="7">
        <f t="shared" ref="C61:AF61" si="10">MIN(C7:C54)</f>
        <v>876</v>
      </c>
      <c r="D61" s="7">
        <f t="shared" si="10"/>
        <v>870</v>
      </c>
      <c r="E61" s="7">
        <f t="shared" si="10"/>
        <v>864</v>
      </c>
      <c r="F61" s="7">
        <f t="shared" si="10"/>
        <v>888</v>
      </c>
      <c r="G61" s="7">
        <f t="shared" si="10"/>
        <v>882</v>
      </c>
      <c r="H61" s="7">
        <f t="shared" si="10"/>
        <v>846</v>
      </c>
      <c r="I61" s="7">
        <f t="shared" si="10"/>
        <v>870</v>
      </c>
      <c r="J61" s="7">
        <f t="shared" si="10"/>
        <v>858</v>
      </c>
      <c r="K61" s="7">
        <f t="shared" si="10"/>
        <v>0</v>
      </c>
      <c r="L61" s="7">
        <f t="shared" si="10"/>
        <v>876</v>
      </c>
      <c r="M61" s="7">
        <f t="shared" si="10"/>
        <v>876</v>
      </c>
      <c r="N61" s="7">
        <f t="shared" si="10"/>
        <v>888</v>
      </c>
      <c r="O61" s="7">
        <f t="shared" si="10"/>
        <v>846</v>
      </c>
      <c r="P61" s="7">
        <f t="shared" si="10"/>
        <v>876</v>
      </c>
      <c r="Q61" s="7">
        <f t="shared" si="10"/>
        <v>870</v>
      </c>
      <c r="R61" s="7">
        <f t="shared" si="10"/>
        <v>834</v>
      </c>
      <c r="S61" s="7">
        <f t="shared" si="10"/>
        <v>834</v>
      </c>
      <c r="T61" s="7">
        <f t="shared" si="10"/>
        <v>864</v>
      </c>
      <c r="U61" s="7">
        <f t="shared" si="10"/>
        <v>882</v>
      </c>
      <c r="V61" s="7">
        <f t="shared" si="10"/>
        <v>876</v>
      </c>
      <c r="W61" s="7">
        <f t="shared" si="10"/>
        <v>852</v>
      </c>
      <c r="X61" s="7">
        <f t="shared" si="10"/>
        <v>846</v>
      </c>
      <c r="Y61" s="7">
        <f t="shared" si="10"/>
        <v>852</v>
      </c>
      <c r="Z61" s="7">
        <f t="shared" si="10"/>
        <v>846</v>
      </c>
      <c r="AA61" s="7">
        <f t="shared" si="10"/>
        <v>864</v>
      </c>
      <c r="AB61" s="7">
        <f t="shared" si="10"/>
        <v>882</v>
      </c>
      <c r="AC61" s="7">
        <f t="shared" si="10"/>
        <v>834</v>
      </c>
      <c r="AD61" s="7">
        <f t="shared" si="10"/>
        <v>744</v>
      </c>
      <c r="AE61" s="7">
        <f t="shared" si="10"/>
        <v>870</v>
      </c>
      <c r="AF61" s="7">
        <f t="shared" si="10"/>
        <v>858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令和７年度　時間帯別送電実績（３０分値）</v>
      </c>
    </row>
    <row r="3" spans="1:45" x14ac:dyDescent="0.2">
      <c r="A3" s="68">
        <f>'4月'!A3</f>
        <v>7</v>
      </c>
      <c r="B3" s="1" t="s">
        <v>61</v>
      </c>
      <c r="AF3" s="2" t="s">
        <v>52</v>
      </c>
    </row>
    <row r="4" spans="1:45" s="3" customFormat="1" hidden="1" x14ac:dyDescent="0.2">
      <c r="A4" s="3">
        <f>SUM(B4:AF4)</f>
        <v>6</v>
      </c>
      <c r="B4" s="3" t="str">
        <f t="shared" ref="B4:AF4" si="0">IF(B6="日",1,"")</f>
        <v/>
      </c>
      <c r="C4" s="3" t="str">
        <f t="shared" si="0"/>
        <v/>
      </c>
      <c r="D4" s="3">
        <f t="shared" si="0"/>
        <v>1</v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>IF(J6="日",1,"")</f>
        <v/>
      </c>
      <c r="K4" s="3">
        <f t="shared" si="0"/>
        <v>1</v>
      </c>
      <c r="L4" s="3">
        <v>1</v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>
        <f t="shared" si="0"/>
        <v>1</v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>
        <f t="shared" si="0"/>
        <v>1</v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>
        <f t="shared" si="0"/>
        <v>1</v>
      </c>
    </row>
    <row r="5" spans="1:45" ht="13.5" customHeight="1" x14ac:dyDescent="0.2">
      <c r="A5" s="208" t="s">
        <v>53</v>
      </c>
      <c r="B5" s="13">
        <f>'7月'!AF5+1</f>
        <v>45870</v>
      </c>
      <c r="C5" s="14">
        <f>B5+1</f>
        <v>45871</v>
      </c>
      <c r="D5" s="14">
        <f>C5+1</f>
        <v>45872</v>
      </c>
      <c r="E5" s="14">
        <f t="shared" ref="E5:AE5" si="1">D5+1</f>
        <v>45873</v>
      </c>
      <c r="F5" s="14">
        <f t="shared" si="1"/>
        <v>45874</v>
      </c>
      <c r="G5" s="14">
        <f t="shared" si="1"/>
        <v>45875</v>
      </c>
      <c r="H5" s="14">
        <f t="shared" si="1"/>
        <v>45876</v>
      </c>
      <c r="I5" s="14">
        <f t="shared" si="1"/>
        <v>45877</v>
      </c>
      <c r="J5" s="14">
        <f t="shared" si="1"/>
        <v>45878</v>
      </c>
      <c r="K5" s="14">
        <f t="shared" si="1"/>
        <v>45879</v>
      </c>
      <c r="L5" s="14">
        <f t="shared" si="1"/>
        <v>45880</v>
      </c>
      <c r="M5" s="14">
        <f t="shared" si="1"/>
        <v>45881</v>
      </c>
      <c r="N5" s="14">
        <f t="shared" si="1"/>
        <v>45882</v>
      </c>
      <c r="O5" s="14">
        <f t="shared" si="1"/>
        <v>45883</v>
      </c>
      <c r="P5" s="14">
        <f t="shared" si="1"/>
        <v>45884</v>
      </c>
      <c r="Q5" s="14">
        <f t="shared" si="1"/>
        <v>45885</v>
      </c>
      <c r="R5" s="14">
        <f t="shared" si="1"/>
        <v>45886</v>
      </c>
      <c r="S5" s="14">
        <f t="shared" si="1"/>
        <v>45887</v>
      </c>
      <c r="T5" s="14">
        <f t="shared" si="1"/>
        <v>45888</v>
      </c>
      <c r="U5" s="14">
        <f t="shared" si="1"/>
        <v>45889</v>
      </c>
      <c r="V5" s="14">
        <f t="shared" si="1"/>
        <v>45890</v>
      </c>
      <c r="W5" s="14">
        <f t="shared" si="1"/>
        <v>45891</v>
      </c>
      <c r="X5" s="14">
        <f t="shared" si="1"/>
        <v>45892</v>
      </c>
      <c r="Y5" s="14">
        <f t="shared" si="1"/>
        <v>45893</v>
      </c>
      <c r="Z5" s="14">
        <f t="shared" si="1"/>
        <v>45894</v>
      </c>
      <c r="AA5" s="14">
        <f t="shared" si="1"/>
        <v>45895</v>
      </c>
      <c r="AB5" s="14">
        <f t="shared" si="1"/>
        <v>45896</v>
      </c>
      <c r="AC5" s="14">
        <f t="shared" si="1"/>
        <v>45897</v>
      </c>
      <c r="AD5" s="14">
        <f t="shared" si="1"/>
        <v>45898</v>
      </c>
      <c r="AE5" s="14">
        <f t="shared" si="1"/>
        <v>45899</v>
      </c>
      <c r="AF5" s="15">
        <f>AE5+1</f>
        <v>45900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209"/>
      <c r="B6" s="16" t="str">
        <f>TEXT(B5,"aaa")</f>
        <v>金</v>
      </c>
      <c r="C6" s="17" t="str">
        <f>TEXT(C5,"aaa")</f>
        <v>土</v>
      </c>
      <c r="D6" s="17" t="str">
        <f t="shared" ref="D6:AD6" si="2">TEXT(D5,"aaa")</f>
        <v>日</v>
      </c>
      <c r="E6" s="17" t="str">
        <f t="shared" si="2"/>
        <v>月</v>
      </c>
      <c r="F6" s="17" t="str">
        <f t="shared" si="2"/>
        <v>火</v>
      </c>
      <c r="G6" s="17" t="str">
        <f t="shared" si="2"/>
        <v>水</v>
      </c>
      <c r="H6" s="17" t="str">
        <f t="shared" si="2"/>
        <v>木</v>
      </c>
      <c r="I6" s="17" t="str">
        <f t="shared" si="2"/>
        <v>金</v>
      </c>
      <c r="J6" s="17" t="str">
        <f t="shared" si="2"/>
        <v>土</v>
      </c>
      <c r="K6" s="17" t="str">
        <f t="shared" si="2"/>
        <v>日</v>
      </c>
      <c r="L6" s="17" t="str">
        <f t="shared" si="2"/>
        <v>月</v>
      </c>
      <c r="M6" s="17" t="str">
        <f t="shared" si="2"/>
        <v>火</v>
      </c>
      <c r="N6" s="17" t="str">
        <f t="shared" si="2"/>
        <v>水</v>
      </c>
      <c r="O6" s="17" t="str">
        <f t="shared" si="2"/>
        <v>木</v>
      </c>
      <c r="P6" s="17" t="str">
        <f t="shared" si="2"/>
        <v>金</v>
      </c>
      <c r="Q6" s="17" t="str">
        <f t="shared" si="2"/>
        <v>土</v>
      </c>
      <c r="R6" s="17" t="str">
        <f t="shared" si="2"/>
        <v>日</v>
      </c>
      <c r="S6" s="17" t="str">
        <f t="shared" si="2"/>
        <v>月</v>
      </c>
      <c r="T6" s="17" t="str">
        <f t="shared" si="2"/>
        <v>火</v>
      </c>
      <c r="U6" s="17" t="str">
        <f t="shared" si="2"/>
        <v>水</v>
      </c>
      <c r="V6" s="17" t="str">
        <f t="shared" si="2"/>
        <v>木</v>
      </c>
      <c r="W6" s="17" t="str">
        <f t="shared" si="2"/>
        <v>金</v>
      </c>
      <c r="X6" s="17" t="str">
        <f t="shared" si="2"/>
        <v>土</v>
      </c>
      <c r="Y6" s="17" t="str">
        <f t="shared" si="2"/>
        <v>日</v>
      </c>
      <c r="Z6" s="17" t="str">
        <f t="shared" si="2"/>
        <v>月</v>
      </c>
      <c r="AA6" s="17" t="str">
        <f t="shared" si="2"/>
        <v>火</v>
      </c>
      <c r="AB6" s="17" t="str">
        <f t="shared" si="2"/>
        <v>水</v>
      </c>
      <c r="AC6" s="17" t="str">
        <f t="shared" si="2"/>
        <v>木</v>
      </c>
      <c r="AD6" s="17" t="str">
        <f t="shared" si="2"/>
        <v>金</v>
      </c>
      <c r="AE6" s="17" t="str">
        <f>TEXT(AE5,"aaa")</f>
        <v>土</v>
      </c>
      <c r="AF6" s="25" t="str">
        <f>TEXT(AF5,"aaa")</f>
        <v>日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906</v>
      </c>
      <c r="C7" s="53">
        <v>888</v>
      </c>
      <c r="D7" s="53">
        <v>894</v>
      </c>
      <c r="E7" s="53">
        <v>888</v>
      </c>
      <c r="F7" s="53">
        <v>894</v>
      </c>
      <c r="G7" s="53">
        <v>900</v>
      </c>
      <c r="H7" s="53">
        <v>900</v>
      </c>
      <c r="I7" s="53">
        <v>894</v>
      </c>
      <c r="J7" s="53">
        <v>912</v>
      </c>
      <c r="K7" s="53">
        <v>900</v>
      </c>
      <c r="L7" s="53">
        <v>900</v>
      </c>
      <c r="M7" s="53">
        <v>894</v>
      </c>
      <c r="N7" s="53">
        <v>882</v>
      </c>
      <c r="O7" s="53">
        <v>888</v>
      </c>
      <c r="P7" s="53">
        <v>900</v>
      </c>
      <c r="Q7" s="53">
        <v>918</v>
      </c>
      <c r="R7" s="53">
        <v>906</v>
      </c>
      <c r="S7" s="53">
        <v>912</v>
      </c>
      <c r="T7" s="53">
        <v>888</v>
      </c>
      <c r="U7" s="53">
        <v>876</v>
      </c>
      <c r="V7" s="53">
        <v>900</v>
      </c>
      <c r="W7" s="53">
        <v>894</v>
      </c>
      <c r="X7" s="53">
        <v>906</v>
      </c>
      <c r="Y7" s="53">
        <v>888</v>
      </c>
      <c r="Z7" s="53">
        <v>912</v>
      </c>
      <c r="AA7" s="53">
        <v>882</v>
      </c>
      <c r="AB7" s="53">
        <v>894</v>
      </c>
      <c r="AC7" s="53">
        <v>768</v>
      </c>
      <c r="AD7" s="53">
        <v>948</v>
      </c>
      <c r="AE7" s="53">
        <v>882</v>
      </c>
      <c r="AF7" s="54">
        <v>960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5">
        <v>900</v>
      </c>
      <c r="C8" s="55">
        <v>888</v>
      </c>
      <c r="D8" s="55">
        <v>894</v>
      </c>
      <c r="E8" s="55">
        <v>894</v>
      </c>
      <c r="F8" s="55">
        <v>894</v>
      </c>
      <c r="G8" s="55">
        <v>900</v>
      </c>
      <c r="H8" s="55">
        <v>900</v>
      </c>
      <c r="I8" s="55">
        <v>900</v>
      </c>
      <c r="J8" s="55">
        <v>900</v>
      </c>
      <c r="K8" s="55">
        <v>894</v>
      </c>
      <c r="L8" s="55">
        <v>906</v>
      </c>
      <c r="M8" s="55">
        <v>900</v>
      </c>
      <c r="N8" s="55">
        <v>894</v>
      </c>
      <c r="O8" s="55">
        <v>888</v>
      </c>
      <c r="P8" s="55">
        <v>900</v>
      </c>
      <c r="Q8" s="55">
        <v>900</v>
      </c>
      <c r="R8" s="55">
        <v>900</v>
      </c>
      <c r="S8" s="55">
        <v>894</v>
      </c>
      <c r="T8" s="55">
        <v>888</v>
      </c>
      <c r="U8" s="55">
        <v>894</v>
      </c>
      <c r="V8" s="55">
        <v>900</v>
      </c>
      <c r="W8" s="55">
        <v>906</v>
      </c>
      <c r="X8" s="55">
        <v>900</v>
      </c>
      <c r="Y8" s="55">
        <v>900</v>
      </c>
      <c r="Z8" s="55">
        <v>906</v>
      </c>
      <c r="AA8" s="55">
        <v>888</v>
      </c>
      <c r="AB8" s="55">
        <v>894</v>
      </c>
      <c r="AC8" s="55">
        <v>768</v>
      </c>
      <c r="AD8" s="55">
        <v>954</v>
      </c>
      <c r="AE8" s="55">
        <v>882</v>
      </c>
      <c r="AF8" s="56">
        <v>966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5">
        <v>912</v>
      </c>
      <c r="C9" s="55">
        <v>906</v>
      </c>
      <c r="D9" s="55">
        <v>912</v>
      </c>
      <c r="E9" s="55">
        <v>894</v>
      </c>
      <c r="F9" s="55">
        <v>912</v>
      </c>
      <c r="G9" s="55">
        <v>906</v>
      </c>
      <c r="H9" s="55">
        <v>906</v>
      </c>
      <c r="I9" s="55">
        <v>894</v>
      </c>
      <c r="J9" s="55">
        <v>900</v>
      </c>
      <c r="K9" s="55">
        <v>906</v>
      </c>
      <c r="L9" s="55">
        <v>900</v>
      </c>
      <c r="M9" s="55">
        <v>900</v>
      </c>
      <c r="N9" s="55">
        <v>876</v>
      </c>
      <c r="O9" s="55">
        <v>888</v>
      </c>
      <c r="P9" s="55">
        <v>912</v>
      </c>
      <c r="Q9" s="55">
        <v>912</v>
      </c>
      <c r="R9" s="55">
        <v>906</v>
      </c>
      <c r="S9" s="55">
        <v>912</v>
      </c>
      <c r="T9" s="55">
        <v>888</v>
      </c>
      <c r="U9" s="55">
        <v>846</v>
      </c>
      <c r="V9" s="55">
        <v>900</v>
      </c>
      <c r="W9" s="55">
        <v>900</v>
      </c>
      <c r="X9" s="55">
        <v>900</v>
      </c>
      <c r="Y9" s="55">
        <v>894</v>
      </c>
      <c r="Z9" s="55">
        <v>906</v>
      </c>
      <c r="AA9" s="55">
        <v>876</v>
      </c>
      <c r="AB9" s="55">
        <v>960</v>
      </c>
      <c r="AC9" s="55">
        <v>768</v>
      </c>
      <c r="AD9" s="55">
        <v>960</v>
      </c>
      <c r="AE9" s="55">
        <v>888</v>
      </c>
      <c r="AF9" s="56">
        <v>954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5">
        <v>900</v>
      </c>
      <c r="C10" s="55">
        <v>906</v>
      </c>
      <c r="D10" s="55">
        <v>906</v>
      </c>
      <c r="E10" s="55">
        <v>894</v>
      </c>
      <c r="F10" s="55">
        <v>900</v>
      </c>
      <c r="G10" s="55">
        <v>900</v>
      </c>
      <c r="H10" s="55">
        <v>906</v>
      </c>
      <c r="I10" s="55">
        <v>888</v>
      </c>
      <c r="J10" s="55">
        <v>900</v>
      </c>
      <c r="K10" s="55">
        <v>900</v>
      </c>
      <c r="L10" s="55">
        <v>906</v>
      </c>
      <c r="M10" s="55">
        <v>900</v>
      </c>
      <c r="N10" s="55">
        <v>882</v>
      </c>
      <c r="O10" s="55">
        <v>888</v>
      </c>
      <c r="P10" s="55">
        <v>900</v>
      </c>
      <c r="Q10" s="55">
        <v>900</v>
      </c>
      <c r="R10" s="55">
        <v>900</v>
      </c>
      <c r="S10" s="55">
        <v>906</v>
      </c>
      <c r="T10" s="55">
        <v>900</v>
      </c>
      <c r="U10" s="55">
        <v>846</v>
      </c>
      <c r="V10" s="55">
        <v>900</v>
      </c>
      <c r="W10" s="55">
        <v>906</v>
      </c>
      <c r="X10" s="55">
        <v>900</v>
      </c>
      <c r="Y10" s="55">
        <v>888</v>
      </c>
      <c r="Z10" s="55">
        <v>900</v>
      </c>
      <c r="AA10" s="55">
        <v>876</v>
      </c>
      <c r="AB10" s="55">
        <v>954</v>
      </c>
      <c r="AC10" s="55">
        <v>774</v>
      </c>
      <c r="AD10" s="55">
        <v>948</v>
      </c>
      <c r="AE10" s="55">
        <v>888</v>
      </c>
      <c r="AF10" s="56">
        <v>966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5">
        <v>912</v>
      </c>
      <c r="C11" s="55">
        <v>894</v>
      </c>
      <c r="D11" s="55">
        <v>918</v>
      </c>
      <c r="E11" s="55">
        <v>882</v>
      </c>
      <c r="F11" s="55">
        <v>906</v>
      </c>
      <c r="G11" s="55">
        <v>894</v>
      </c>
      <c r="H11" s="55">
        <v>888</v>
      </c>
      <c r="I11" s="55">
        <v>900</v>
      </c>
      <c r="J11" s="55">
        <v>900</v>
      </c>
      <c r="K11" s="55">
        <v>900</v>
      </c>
      <c r="L11" s="55">
        <v>912</v>
      </c>
      <c r="M11" s="55">
        <v>900</v>
      </c>
      <c r="N11" s="55">
        <v>888</v>
      </c>
      <c r="O11" s="55">
        <v>894</v>
      </c>
      <c r="P11" s="55">
        <v>906</v>
      </c>
      <c r="Q11" s="55">
        <v>900</v>
      </c>
      <c r="R11" s="55">
        <v>900</v>
      </c>
      <c r="S11" s="55">
        <v>906</v>
      </c>
      <c r="T11" s="55">
        <v>900</v>
      </c>
      <c r="U11" s="55">
        <v>888</v>
      </c>
      <c r="V11" s="55">
        <v>888</v>
      </c>
      <c r="W11" s="55">
        <v>900</v>
      </c>
      <c r="X11" s="55">
        <v>906</v>
      </c>
      <c r="Y11" s="55">
        <v>900</v>
      </c>
      <c r="Z11" s="55">
        <v>900</v>
      </c>
      <c r="AA11" s="55">
        <v>882</v>
      </c>
      <c r="AB11" s="55">
        <v>960</v>
      </c>
      <c r="AC11" s="55">
        <v>768</v>
      </c>
      <c r="AD11" s="55">
        <v>960</v>
      </c>
      <c r="AE11" s="55">
        <v>882</v>
      </c>
      <c r="AF11" s="56">
        <v>960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5">
        <v>900</v>
      </c>
      <c r="C12" s="55">
        <v>900</v>
      </c>
      <c r="D12" s="55">
        <v>906</v>
      </c>
      <c r="E12" s="55">
        <v>888</v>
      </c>
      <c r="F12" s="55">
        <v>894</v>
      </c>
      <c r="G12" s="55">
        <v>894</v>
      </c>
      <c r="H12" s="55">
        <v>900</v>
      </c>
      <c r="I12" s="55">
        <v>882</v>
      </c>
      <c r="J12" s="55">
        <v>900</v>
      </c>
      <c r="K12" s="55">
        <v>894</v>
      </c>
      <c r="L12" s="55">
        <v>900</v>
      </c>
      <c r="M12" s="55">
        <v>894</v>
      </c>
      <c r="N12" s="55">
        <v>882</v>
      </c>
      <c r="O12" s="55">
        <v>888</v>
      </c>
      <c r="P12" s="55">
        <v>906</v>
      </c>
      <c r="Q12" s="55">
        <v>906</v>
      </c>
      <c r="R12" s="55">
        <v>900</v>
      </c>
      <c r="S12" s="55">
        <v>900</v>
      </c>
      <c r="T12" s="55">
        <v>888</v>
      </c>
      <c r="U12" s="55">
        <v>900</v>
      </c>
      <c r="V12" s="55">
        <v>894</v>
      </c>
      <c r="W12" s="55">
        <v>906</v>
      </c>
      <c r="X12" s="55">
        <v>894</v>
      </c>
      <c r="Y12" s="55">
        <v>888</v>
      </c>
      <c r="Z12" s="55">
        <v>906</v>
      </c>
      <c r="AA12" s="55">
        <v>882</v>
      </c>
      <c r="AB12" s="55">
        <v>960</v>
      </c>
      <c r="AC12" s="55">
        <v>780</v>
      </c>
      <c r="AD12" s="55">
        <v>954</v>
      </c>
      <c r="AE12" s="55">
        <v>876</v>
      </c>
      <c r="AF12" s="56">
        <v>960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5">
        <v>906</v>
      </c>
      <c r="C13" s="55">
        <v>894</v>
      </c>
      <c r="D13" s="55">
        <v>900</v>
      </c>
      <c r="E13" s="55">
        <v>894</v>
      </c>
      <c r="F13" s="55">
        <v>900</v>
      </c>
      <c r="G13" s="55">
        <v>894</v>
      </c>
      <c r="H13" s="55">
        <v>906</v>
      </c>
      <c r="I13" s="55">
        <v>894</v>
      </c>
      <c r="J13" s="55">
        <v>894</v>
      </c>
      <c r="K13" s="55">
        <v>888</v>
      </c>
      <c r="L13" s="55">
        <v>906</v>
      </c>
      <c r="M13" s="55">
        <v>900</v>
      </c>
      <c r="N13" s="55">
        <v>894</v>
      </c>
      <c r="O13" s="55">
        <v>894</v>
      </c>
      <c r="P13" s="55">
        <v>906</v>
      </c>
      <c r="Q13" s="55">
        <v>882</v>
      </c>
      <c r="R13" s="55">
        <v>900</v>
      </c>
      <c r="S13" s="55">
        <v>900</v>
      </c>
      <c r="T13" s="55">
        <v>900</v>
      </c>
      <c r="U13" s="55">
        <v>900</v>
      </c>
      <c r="V13" s="55">
        <v>888</v>
      </c>
      <c r="W13" s="55">
        <v>906</v>
      </c>
      <c r="X13" s="55">
        <v>900</v>
      </c>
      <c r="Y13" s="55">
        <v>888</v>
      </c>
      <c r="Z13" s="55">
        <v>900</v>
      </c>
      <c r="AA13" s="55">
        <v>888</v>
      </c>
      <c r="AB13" s="55">
        <v>960</v>
      </c>
      <c r="AC13" s="55">
        <v>774</v>
      </c>
      <c r="AD13" s="55">
        <v>948</v>
      </c>
      <c r="AE13" s="55">
        <v>882</v>
      </c>
      <c r="AF13" s="56">
        <v>960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906</v>
      </c>
      <c r="C14" s="63">
        <v>918</v>
      </c>
      <c r="D14" s="63">
        <v>906</v>
      </c>
      <c r="E14" s="63">
        <v>894</v>
      </c>
      <c r="F14" s="63">
        <v>894</v>
      </c>
      <c r="G14" s="63">
        <v>900</v>
      </c>
      <c r="H14" s="63">
        <v>912</v>
      </c>
      <c r="I14" s="63">
        <v>894</v>
      </c>
      <c r="J14" s="63">
        <v>894</v>
      </c>
      <c r="K14" s="63">
        <v>900</v>
      </c>
      <c r="L14" s="63">
        <v>906</v>
      </c>
      <c r="M14" s="63">
        <v>900</v>
      </c>
      <c r="N14" s="63">
        <v>888</v>
      </c>
      <c r="O14" s="63">
        <v>900</v>
      </c>
      <c r="P14" s="63">
        <v>912</v>
      </c>
      <c r="Q14" s="63">
        <v>906</v>
      </c>
      <c r="R14" s="63">
        <v>912</v>
      </c>
      <c r="S14" s="63">
        <v>912</v>
      </c>
      <c r="T14" s="63">
        <v>900</v>
      </c>
      <c r="U14" s="63">
        <v>900</v>
      </c>
      <c r="V14" s="63">
        <v>894</v>
      </c>
      <c r="W14" s="63">
        <v>894</v>
      </c>
      <c r="X14" s="63">
        <v>900</v>
      </c>
      <c r="Y14" s="63">
        <v>894</v>
      </c>
      <c r="Z14" s="63">
        <v>912</v>
      </c>
      <c r="AA14" s="63">
        <v>876</v>
      </c>
      <c r="AB14" s="63">
        <v>960</v>
      </c>
      <c r="AC14" s="63">
        <v>768</v>
      </c>
      <c r="AD14" s="63">
        <v>948</v>
      </c>
      <c r="AE14" s="63">
        <v>888</v>
      </c>
      <c r="AF14" s="65">
        <v>960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5">
        <v>900</v>
      </c>
      <c r="C15" s="55">
        <v>906</v>
      </c>
      <c r="D15" s="55">
        <v>906</v>
      </c>
      <c r="E15" s="55">
        <v>894</v>
      </c>
      <c r="F15" s="55">
        <v>894</v>
      </c>
      <c r="G15" s="55">
        <v>900</v>
      </c>
      <c r="H15" s="55">
        <v>906</v>
      </c>
      <c r="I15" s="55">
        <v>882</v>
      </c>
      <c r="J15" s="55">
        <v>900</v>
      </c>
      <c r="K15" s="55">
        <v>900</v>
      </c>
      <c r="L15" s="55">
        <v>906</v>
      </c>
      <c r="M15" s="55">
        <v>900</v>
      </c>
      <c r="N15" s="55">
        <v>882</v>
      </c>
      <c r="O15" s="55">
        <v>894</v>
      </c>
      <c r="P15" s="55">
        <v>906</v>
      </c>
      <c r="Q15" s="55">
        <v>906</v>
      </c>
      <c r="R15" s="55">
        <v>900</v>
      </c>
      <c r="S15" s="55">
        <v>906</v>
      </c>
      <c r="T15" s="55">
        <v>906</v>
      </c>
      <c r="U15" s="55">
        <v>900</v>
      </c>
      <c r="V15" s="55">
        <v>900</v>
      </c>
      <c r="W15" s="55">
        <v>912</v>
      </c>
      <c r="X15" s="55">
        <v>900</v>
      </c>
      <c r="Y15" s="55">
        <v>900</v>
      </c>
      <c r="Z15" s="55">
        <v>900</v>
      </c>
      <c r="AA15" s="55">
        <v>888</v>
      </c>
      <c r="AB15" s="55">
        <v>954</v>
      </c>
      <c r="AC15" s="55">
        <v>768</v>
      </c>
      <c r="AD15" s="55">
        <v>954</v>
      </c>
      <c r="AE15" s="55">
        <v>882</v>
      </c>
      <c r="AF15" s="56">
        <v>966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5">
        <v>900</v>
      </c>
      <c r="C16" s="55">
        <v>900</v>
      </c>
      <c r="D16" s="55">
        <v>912</v>
      </c>
      <c r="E16" s="55">
        <v>882</v>
      </c>
      <c r="F16" s="55">
        <v>906</v>
      </c>
      <c r="G16" s="55">
        <v>900</v>
      </c>
      <c r="H16" s="55">
        <v>894</v>
      </c>
      <c r="I16" s="55">
        <v>900</v>
      </c>
      <c r="J16" s="55">
        <v>894</v>
      </c>
      <c r="K16" s="55">
        <v>894</v>
      </c>
      <c r="L16" s="55">
        <v>900</v>
      </c>
      <c r="M16" s="55">
        <v>894</v>
      </c>
      <c r="N16" s="55">
        <v>882</v>
      </c>
      <c r="O16" s="55">
        <v>900</v>
      </c>
      <c r="P16" s="55">
        <v>906</v>
      </c>
      <c r="Q16" s="55">
        <v>906</v>
      </c>
      <c r="R16" s="55">
        <v>906</v>
      </c>
      <c r="S16" s="55">
        <v>912</v>
      </c>
      <c r="T16" s="55">
        <v>894</v>
      </c>
      <c r="U16" s="55">
        <v>894</v>
      </c>
      <c r="V16" s="55">
        <v>894</v>
      </c>
      <c r="W16" s="55">
        <v>888</v>
      </c>
      <c r="X16" s="55">
        <v>906</v>
      </c>
      <c r="Y16" s="55">
        <v>900</v>
      </c>
      <c r="Z16" s="55">
        <v>906</v>
      </c>
      <c r="AA16" s="55">
        <v>888</v>
      </c>
      <c r="AB16" s="55">
        <v>960</v>
      </c>
      <c r="AC16" s="55">
        <v>774</v>
      </c>
      <c r="AD16" s="55">
        <v>960</v>
      </c>
      <c r="AE16" s="55">
        <v>888</v>
      </c>
      <c r="AF16" s="56">
        <v>966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5">
        <v>912</v>
      </c>
      <c r="C17" s="55">
        <v>894</v>
      </c>
      <c r="D17" s="55">
        <v>912</v>
      </c>
      <c r="E17" s="55">
        <v>900</v>
      </c>
      <c r="F17" s="55">
        <v>900</v>
      </c>
      <c r="G17" s="55">
        <v>912</v>
      </c>
      <c r="H17" s="55">
        <v>900</v>
      </c>
      <c r="I17" s="55">
        <v>894</v>
      </c>
      <c r="J17" s="55">
        <v>894</v>
      </c>
      <c r="K17" s="55">
        <v>894</v>
      </c>
      <c r="L17" s="55">
        <v>906</v>
      </c>
      <c r="M17" s="55">
        <v>894</v>
      </c>
      <c r="N17" s="55">
        <v>894</v>
      </c>
      <c r="O17" s="55">
        <v>894</v>
      </c>
      <c r="P17" s="55">
        <v>894</v>
      </c>
      <c r="Q17" s="55">
        <v>906</v>
      </c>
      <c r="R17" s="55">
        <v>900</v>
      </c>
      <c r="S17" s="55">
        <v>900</v>
      </c>
      <c r="T17" s="55">
        <v>888</v>
      </c>
      <c r="U17" s="55">
        <v>894</v>
      </c>
      <c r="V17" s="55">
        <v>906</v>
      </c>
      <c r="W17" s="55">
        <v>918</v>
      </c>
      <c r="X17" s="55">
        <v>900</v>
      </c>
      <c r="Y17" s="55">
        <v>888</v>
      </c>
      <c r="Z17" s="55">
        <v>900</v>
      </c>
      <c r="AA17" s="55">
        <v>888</v>
      </c>
      <c r="AB17" s="55">
        <v>960</v>
      </c>
      <c r="AC17" s="55">
        <v>780</v>
      </c>
      <c r="AD17" s="55">
        <v>942</v>
      </c>
      <c r="AE17" s="55">
        <v>888</v>
      </c>
      <c r="AF17" s="56">
        <v>966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5">
        <v>912</v>
      </c>
      <c r="C18" s="55">
        <v>900</v>
      </c>
      <c r="D18" s="55">
        <v>924</v>
      </c>
      <c r="E18" s="55">
        <v>894</v>
      </c>
      <c r="F18" s="55">
        <v>918</v>
      </c>
      <c r="G18" s="55">
        <v>906</v>
      </c>
      <c r="H18" s="55">
        <v>906</v>
      </c>
      <c r="I18" s="55">
        <v>906</v>
      </c>
      <c r="J18" s="55">
        <v>906</v>
      </c>
      <c r="K18" s="55">
        <v>894</v>
      </c>
      <c r="L18" s="55">
        <v>906</v>
      </c>
      <c r="M18" s="55">
        <v>906</v>
      </c>
      <c r="N18" s="55">
        <v>882</v>
      </c>
      <c r="O18" s="55">
        <v>888</v>
      </c>
      <c r="P18" s="55">
        <v>900</v>
      </c>
      <c r="Q18" s="55">
        <v>906</v>
      </c>
      <c r="R18" s="55">
        <v>912</v>
      </c>
      <c r="S18" s="55">
        <v>906</v>
      </c>
      <c r="T18" s="55">
        <v>900</v>
      </c>
      <c r="U18" s="55">
        <v>894</v>
      </c>
      <c r="V18" s="55">
        <v>894</v>
      </c>
      <c r="W18" s="55">
        <v>894</v>
      </c>
      <c r="X18" s="55">
        <v>906</v>
      </c>
      <c r="Y18" s="55">
        <v>900</v>
      </c>
      <c r="Z18" s="55">
        <v>906</v>
      </c>
      <c r="AA18" s="55">
        <v>882</v>
      </c>
      <c r="AB18" s="55">
        <v>966</v>
      </c>
      <c r="AC18" s="55">
        <v>780</v>
      </c>
      <c r="AD18" s="55">
        <v>948</v>
      </c>
      <c r="AE18" s="55">
        <v>882</v>
      </c>
      <c r="AF18" s="56">
        <v>966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5">
        <v>906</v>
      </c>
      <c r="C19" s="55">
        <v>906</v>
      </c>
      <c r="D19" s="55">
        <v>918</v>
      </c>
      <c r="E19" s="55">
        <v>912</v>
      </c>
      <c r="F19" s="55">
        <v>906</v>
      </c>
      <c r="G19" s="55">
        <v>906</v>
      </c>
      <c r="H19" s="55">
        <v>900</v>
      </c>
      <c r="I19" s="55">
        <v>900</v>
      </c>
      <c r="J19" s="55">
        <v>906</v>
      </c>
      <c r="K19" s="55">
        <v>906</v>
      </c>
      <c r="L19" s="55">
        <v>906</v>
      </c>
      <c r="M19" s="55">
        <v>906</v>
      </c>
      <c r="N19" s="55">
        <v>894</v>
      </c>
      <c r="O19" s="55">
        <v>900</v>
      </c>
      <c r="P19" s="55">
        <v>900</v>
      </c>
      <c r="Q19" s="55">
        <v>900</v>
      </c>
      <c r="R19" s="55">
        <v>906</v>
      </c>
      <c r="S19" s="55">
        <v>912</v>
      </c>
      <c r="T19" s="55">
        <v>894</v>
      </c>
      <c r="U19" s="55">
        <v>900</v>
      </c>
      <c r="V19" s="55">
        <v>894</v>
      </c>
      <c r="W19" s="55">
        <v>906</v>
      </c>
      <c r="X19" s="55">
        <v>900</v>
      </c>
      <c r="Y19" s="55">
        <v>906</v>
      </c>
      <c r="Z19" s="55">
        <v>906</v>
      </c>
      <c r="AA19" s="55">
        <v>882</v>
      </c>
      <c r="AB19" s="55">
        <v>954</v>
      </c>
      <c r="AC19" s="55">
        <v>774</v>
      </c>
      <c r="AD19" s="55">
        <v>954</v>
      </c>
      <c r="AE19" s="55">
        <v>882</v>
      </c>
      <c r="AF19" s="56">
        <v>960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5">
        <v>900</v>
      </c>
      <c r="C20" s="55">
        <v>906</v>
      </c>
      <c r="D20" s="55">
        <v>912</v>
      </c>
      <c r="E20" s="55">
        <v>894</v>
      </c>
      <c r="F20" s="55">
        <v>906</v>
      </c>
      <c r="G20" s="55">
        <v>906</v>
      </c>
      <c r="H20" s="55">
        <v>900</v>
      </c>
      <c r="I20" s="55">
        <v>888</v>
      </c>
      <c r="J20" s="55">
        <v>900</v>
      </c>
      <c r="K20" s="55">
        <v>894</v>
      </c>
      <c r="L20" s="55">
        <v>906</v>
      </c>
      <c r="M20" s="55">
        <v>900</v>
      </c>
      <c r="N20" s="55">
        <v>888</v>
      </c>
      <c r="O20" s="55">
        <v>894</v>
      </c>
      <c r="P20" s="55">
        <v>906</v>
      </c>
      <c r="Q20" s="55">
        <v>906</v>
      </c>
      <c r="R20" s="55">
        <v>906</v>
      </c>
      <c r="S20" s="55">
        <v>906</v>
      </c>
      <c r="T20" s="55">
        <v>900</v>
      </c>
      <c r="U20" s="55">
        <v>894</v>
      </c>
      <c r="V20" s="55">
        <v>888</v>
      </c>
      <c r="W20" s="55">
        <v>900</v>
      </c>
      <c r="X20" s="55">
        <v>900</v>
      </c>
      <c r="Y20" s="55">
        <v>894</v>
      </c>
      <c r="Z20" s="55">
        <v>888</v>
      </c>
      <c r="AA20" s="55">
        <v>882</v>
      </c>
      <c r="AB20" s="55">
        <v>966</v>
      </c>
      <c r="AC20" s="55">
        <v>774</v>
      </c>
      <c r="AD20" s="55">
        <v>948</v>
      </c>
      <c r="AE20" s="55">
        <v>882</v>
      </c>
      <c r="AF20" s="56">
        <v>966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882</v>
      </c>
      <c r="C21" s="62">
        <v>894</v>
      </c>
      <c r="D21" s="62">
        <v>906</v>
      </c>
      <c r="E21" s="62">
        <v>894</v>
      </c>
      <c r="F21" s="62">
        <v>882</v>
      </c>
      <c r="G21" s="62">
        <v>894</v>
      </c>
      <c r="H21" s="62">
        <v>900</v>
      </c>
      <c r="I21" s="62">
        <v>894</v>
      </c>
      <c r="J21" s="62">
        <v>900</v>
      </c>
      <c r="K21" s="62">
        <v>894</v>
      </c>
      <c r="L21" s="62">
        <v>912</v>
      </c>
      <c r="M21" s="62">
        <v>900</v>
      </c>
      <c r="N21" s="62">
        <v>888</v>
      </c>
      <c r="O21" s="62">
        <v>900</v>
      </c>
      <c r="P21" s="62">
        <v>894</v>
      </c>
      <c r="Q21" s="62">
        <v>912</v>
      </c>
      <c r="R21" s="62">
        <v>912</v>
      </c>
      <c r="S21" s="62">
        <v>894</v>
      </c>
      <c r="T21" s="62">
        <v>900</v>
      </c>
      <c r="U21" s="62">
        <v>882</v>
      </c>
      <c r="V21" s="62">
        <v>888</v>
      </c>
      <c r="W21" s="62">
        <v>894</v>
      </c>
      <c r="X21" s="62">
        <v>900</v>
      </c>
      <c r="Y21" s="62">
        <v>894</v>
      </c>
      <c r="Z21" s="62">
        <v>900</v>
      </c>
      <c r="AA21" s="62">
        <v>888</v>
      </c>
      <c r="AB21" s="62">
        <v>954</v>
      </c>
      <c r="AC21" s="62">
        <v>780</v>
      </c>
      <c r="AD21" s="62">
        <v>954</v>
      </c>
      <c r="AE21" s="62">
        <v>888</v>
      </c>
      <c r="AF21" s="64">
        <v>966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46">
        <v>894</v>
      </c>
      <c r="C22" s="57">
        <v>900</v>
      </c>
      <c r="D22" s="57">
        <v>906</v>
      </c>
      <c r="E22" s="57">
        <v>888</v>
      </c>
      <c r="F22" s="57">
        <v>876</v>
      </c>
      <c r="G22" s="57">
        <v>882</v>
      </c>
      <c r="H22" s="57">
        <v>900</v>
      </c>
      <c r="I22" s="57">
        <v>894</v>
      </c>
      <c r="J22" s="57">
        <v>900</v>
      </c>
      <c r="K22" s="57">
        <v>906</v>
      </c>
      <c r="L22" s="57">
        <v>912</v>
      </c>
      <c r="M22" s="57">
        <v>894</v>
      </c>
      <c r="N22" s="57">
        <v>882</v>
      </c>
      <c r="O22" s="57">
        <v>900</v>
      </c>
      <c r="P22" s="57">
        <v>894</v>
      </c>
      <c r="Q22" s="57">
        <v>900</v>
      </c>
      <c r="R22" s="57">
        <v>906</v>
      </c>
      <c r="S22" s="57">
        <v>900</v>
      </c>
      <c r="T22" s="57">
        <v>924</v>
      </c>
      <c r="U22" s="57">
        <v>912</v>
      </c>
      <c r="V22" s="57">
        <v>900</v>
      </c>
      <c r="W22" s="57">
        <v>930</v>
      </c>
      <c r="X22" s="57">
        <v>912</v>
      </c>
      <c r="Y22" s="57">
        <v>900</v>
      </c>
      <c r="Z22" s="57">
        <v>906</v>
      </c>
      <c r="AA22" s="57">
        <v>882</v>
      </c>
      <c r="AB22" s="57">
        <v>936</v>
      </c>
      <c r="AC22" s="57">
        <v>804</v>
      </c>
      <c r="AD22" s="57">
        <v>930</v>
      </c>
      <c r="AE22" s="57">
        <v>894</v>
      </c>
      <c r="AF22" s="58">
        <v>960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5">
        <v>912</v>
      </c>
      <c r="C23" s="55">
        <v>894</v>
      </c>
      <c r="D23" s="55">
        <v>906</v>
      </c>
      <c r="E23" s="55">
        <v>876</v>
      </c>
      <c r="F23" s="55">
        <v>888</v>
      </c>
      <c r="G23" s="55">
        <v>870</v>
      </c>
      <c r="H23" s="55">
        <v>882</v>
      </c>
      <c r="I23" s="55">
        <v>882</v>
      </c>
      <c r="J23" s="55">
        <v>906</v>
      </c>
      <c r="K23" s="55">
        <v>900</v>
      </c>
      <c r="L23" s="55">
        <v>912</v>
      </c>
      <c r="M23" s="55">
        <v>882</v>
      </c>
      <c r="N23" s="55">
        <v>894</v>
      </c>
      <c r="O23" s="55">
        <v>882</v>
      </c>
      <c r="P23" s="55">
        <v>882</v>
      </c>
      <c r="Q23" s="55">
        <v>888</v>
      </c>
      <c r="R23" s="55">
        <v>912</v>
      </c>
      <c r="S23" s="55">
        <v>888</v>
      </c>
      <c r="T23" s="55">
        <v>906</v>
      </c>
      <c r="U23" s="55">
        <v>906</v>
      </c>
      <c r="V23" s="55">
        <v>900</v>
      </c>
      <c r="W23" s="55">
        <v>924</v>
      </c>
      <c r="X23" s="55">
        <v>912</v>
      </c>
      <c r="Y23" s="55">
        <v>906</v>
      </c>
      <c r="Z23" s="55">
        <v>900</v>
      </c>
      <c r="AA23" s="55">
        <v>900</v>
      </c>
      <c r="AB23" s="55">
        <v>936</v>
      </c>
      <c r="AC23" s="55">
        <v>798</v>
      </c>
      <c r="AD23" s="55">
        <v>924</v>
      </c>
      <c r="AE23" s="55">
        <v>876</v>
      </c>
      <c r="AF23" s="56">
        <v>966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5">
        <v>900</v>
      </c>
      <c r="C24" s="55">
        <v>894</v>
      </c>
      <c r="D24" s="55">
        <v>906</v>
      </c>
      <c r="E24" s="55">
        <v>846</v>
      </c>
      <c r="F24" s="55">
        <v>858</v>
      </c>
      <c r="G24" s="55">
        <v>864</v>
      </c>
      <c r="H24" s="55">
        <v>858</v>
      </c>
      <c r="I24" s="55">
        <v>870</v>
      </c>
      <c r="J24" s="55">
        <v>894</v>
      </c>
      <c r="K24" s="55">
        <v>906</v>
      </c>
      <c r="L24" s="55">
        <v>900</v>
      </c>
      <c r="M24" s="55">
        <v>864</v>
      </c>
      <c r="N24" s="55">
        <v>852</v>
      </c>
      <c r="O24" s="55">
        <v>858</v>
      </c>
      <c r="P24" s="55">
        <v>876</v>
      </c>
      <c r="Q24" s="55">
        <v>876</v>
      </c>
      <c r="R24" s="55">
        <v>900</v>
      </c>
      <c r="S24" s="55">
        <v>870</v>
      </c>
      <c r="T24" s="55">
        <v>888</v>
      </c>
      <c r="U24" s="55">
        <v>870</v>
      </c>
      <c r="V24" s="55">
        <v>876</v>
      </c>
      <c r="W24" s="55">
        <v>906</v>
      </c>
      <c r="X24" s="55">
        <v>918</v>
      </c>
      <c r="Y24" s="55">
        <v>900</v>
      </c>
      <c r="Z24" s="55">
        <v>882</v>
      </c>
      <c r="AA24" s="55">
        <v>876</v>
      </c>
      <c r="AB24" s="55">
        <v>918</v>
      </c>
      <c r="AC24" s="55">
        <v>780</v>
      </c>
      <c r="AD24" s="55">
        <v>822</v>
      </c>
      <c r="AE24" s="55">
        <v>870</v>
      </c>
      <c r="AF24" s="56">
        <v>954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5">
        <v>888</v>
      </c>
      <c r="C25" s="55">
        <v>900</v>
      </c>
      <c r="D25" s="55">
        <v>906</v>
      </c>
      <c r="E25" s="55">
        <v>846</v>
      </c>
      <c r="F25" s="55">
        <v>858</v>
      </c>
      <c r="G25" s="55">
        <v>858</v>
      </c>
      <c r="H25" s="55">
        <v>858</v>
      </c>
      <c r="I25" s="55">
        <v>858</v>
      </c>
      <c r="J25" s="55">
        <v>894</v>
      </c>
      <c r="K25" s="55">
        <v>888</v>
      </c>
      <c r="L25" s="55">
        <v>888</v>
      </c>
      <c r="M25" s="55">
        <v>852</v>
      </c>
      <c r="N25" s="55">
        <v>852</v>
      </c>
      <c r="O25" s="55">
        <v>870</v>
      </c>
      <c r="P25" s="55">
        <v>858</v>
      </c>
      <c r="Q25" s="55">
        <v>876</v>
      </c>
      <c r="R25" s="55">
        <v>906</v>
      </c>
      <c r="S25" s="55">
        <v>858</v>
      </c>
      <c r="T25" s="55">
        <v>876</v>
      </c>
      <c r="U25" s="55">
        <v>858</v>
      </c>
      <c r="V25" s="55">
        <v>882</v>
      </c>
      <c r="W25" s="55">
        <v>894</v>
      </c>
      <c r="X25" s="55">
        <v>894</v>
      </c>
      <c r="Y25" s="55">
        <v>888</v>
      </c>
      <c r="Z25" s="55">
        <v>858</v>
      </c>
      <c r="AA25" s="55">
        <v>870</v>
      </c>
      <c r="AB25" s="55">
        <v>924</v>
      </c>
      <c r="AC25" s="55">
        <v>762</v>
      </c>
      <c r="AD25" s="55">
        <v>780</v>
      </c>
      <c r="AE25" s="55">
        <v>858</v>
      </c>
      <c r="AF25" s="56">
        <v>960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5">
        <v>882</v>
      </c>
      <c r="C26" s="55">
        <v>894</v>
      </c>
      <c r="D26" s="55">
        <v>912</v>
      </c>
      <c r="E26" s="55">
        <v>852</v>
      </c>
      <c r="F26" s="55">
        <v>852</v>
      </c>
      <c r="G26" s="55">
        <v>852</v>
      </c>
      <c r="H26" s="55">
        <v>852</v>
      </c>
      <c r="I26" s="55">
        <v>858</v>
      </c>
      <c r="J26" s="55">
        <v>894</v>
      </c>
      <c r="K26" s="55">
        <v>906</v>
      </c>
      <c r="L26" s="55">
        <v>900</v>
      </c>
      <c r="M26" s="55">
        <v>852</v>
      </c>
      <c r="N26" s="55">
        <v>846</v>
      </c>
      <c r="O26" s="55">
        <v>858</v>
      </c>
      <c r="P26" s="55">
        <v>864</v>
      </c>
      <c r="Q26" s="55">
        <v>882</v>
      </c>
      <c r="R26" s="55">
        <v>900</v>
      </c>
      <c r="S26" s="55">
        <v>858</v>
      </c>
      <c r="T26" s="55">
        <v>882</v>
      </c>
      <c r="U26" s="55">
        <v>870</v>
      </c>
      <c r="V26" s="55">
        <v>870</v>
      </c>
      <c r="W26" s="55">
        <v>888</v>
      </c>
      <c r="X26" s="55">
        <v>894</v>
      </c>
      <c r="Y26" s="55">
        <v>900</v>
      </c>
      <c r="Z26" s="55">
        <v>858</v>
      </c>
      <c r="AA26" s="55">
        <v>858</v>
      </c>
      <c r="AB26" s="55">
        <v>900</v>
      </c>
      <c r="AC26" s="55">
        <v>750</v>
      </c>
      <c r="AD26" s="55">
        <v>768</v>
      </c>
      <c r="AE26" s="55">
        <v>858</v>
      </c>
      <c r="AF26" s="56">
        <v>954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5">
        <v>894</v>
      </c>
      <c r="C27" s="55">
        <v>894</v>
      </c>
      <c r="D27" s="55">
        <v>906</v>
      </c>
      <c r="E27" s="55">
        <v>840</v>
      </c>
      <c r="F27" s="55">
        <v>864</v>
      </c>
      <c r="G27" s="55">
        <v>834</v>
      </c>
      <c r="H27" s="55">
        <v>852</v>
      </c>
      <c r="I27" s="55">
        <v>840</v>
      </c>
      <c r="J27" s="55">
        <v>888</v>
      </c>
      <c r="K27" s="55">
        <v>894</v>
      </c>
      <c r="L27" s="55">
        <v>894</v>
      </c>
      <c r="M27" s="55">
        <v>858</v>
      </c>
      <c r="N27" s="55">
        <v>834</v>
      </c>
      <c r="O27" s="55">
        <v>870</v>
      </c>
      <c r="P27" s="55">
        <v>840</v>
      </c>
      <c r="Q27" s="55">
        <v>876</v>
      </c>
      <c r="R27" s="55">
        <v>888</v>
      </c>
      <c r="S27" s="55">
        <v>834</v>
      </c>
      <c r="T27" s="55">
        <v>858</v>
      </c>
      <c r="U27" s="55">
        <v>840</v>
      </c>
      <c r="V27" s="55">
        <v>882</v>
      </c>
      <c r="W27" s="55">
        <v>876</v>
      </c>
      <c r="X27" s="55">
        <v>900</v>
      </c>
      <c r="Y27" s="55">
        <v>882</v>
      </c>
      <c r="Z27" s="55">
        <v>858</v>
      </c>
      <c r="AA27" s="55">
        <v>840</v>
      </c>
      <c r="AB27" s="55">
        <v>876</v>
      </c>
      <c r="AC27" s="55">
        <v>756</v>
      </c>
      <c r="AD27" s="55">
        <v>756</v>
      </c>
      <c r="AE27" s="55">
        <v>846</v>
      </c>
      <c r="AF27" s="56">
        <v>930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5">
        <v>888</v>
      </c>
      <c r="C28" s="55">
        <v>882</v>
      </c>
      <c r="D28" s="55">
        <v>888</v>
      </c>
      <c r="E28" s="55">
        <v>816</v>
      </c>
      <c r="F28" s="55">
        <v>840</v>
      </c>
      <c r="G28" s="55">
        <v>810</v>
      </c>
      <c r="H28" s="55">
        <v>852</v>
      </c>
      <c r="I28" s="55">
        <v>846</v>
      </c>
      <c r="J28" s="55">
        <v>888</v>
      </c>
      <c r="K28" s="55">
        <v>900</v>
      </c>
      <c r="L28" s="55">
        <v>876</v>
      </c>
      <c r="M28" s="55">
        <v>858</v>
      </c>
      <c r="N28" s="55">
        <v>846</v>
      </c>
      <c r="O28" s="55">
        <v>870</v>
      </c>
      <c r="P28" s="55">
        <v>840</v>
      </c>
      <c r="Q28" s="55">
        <v>876</v>
      </c>
      <c r="R28" s="55">
        <v>888</v>
      </c>
      <c r="S28" s="55">
        <v>822</v>
      </c>
      <c r="T28" s="55">
        <v>858</v>
      </c>
      <c r="U28" s="55">
        <v>840</v>
      </c>
      <c r="V28" s="55">
        <v>822</v>
      </c>
      <c r="W28" s="55">
        <v>882</v>
      </c>
      <c r="X28" s="55">
        <v>876</v>
      </c>
      <c r="Y28" s="55">
        <v>912</v>
      </c>
      <c r="Z28" s="55">
        <v>840</v>
      </c>
      <c r="AA28" s="55">
        <v>870</v>
      </c>
      <c r="AB28" s="55">
        <v>876</v>
      </c>
      <c r="AC28" s="55">
        <v>738</v>
      </c>
      <c r="AD28" s="55">
        <v>750</v>
      </c>
      <c r="AE28" s="55">
        <v>852</v>
      </c>
      <c r="AF28" s="56">
        <v>924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876</v>
      </c>
      <c r="C29" s="62">
        <v>882</v>
      </c>
      <c r="D29" s="62">
        <v>906</v>
      </c>
      <c r="E29" s="62">
        <v>798</v>
      </c>
      <c r="F29" s="62">
        <v>828</v>
      </c>
      <c r="G29" s="62">
        <v>840</v>
      </c>
      <c r="H29" s="62">
        <v>858</v>
      </c>
      <c r="I29" s="62">
        <v>828</v>
      </c>
      <c r="J29" s="62">
        <v>882</v>
      </c>
      <c r="K29" s="62">
        <v>888</v>
      </c>
      <c r="L29" s="62">
        <v>900</v>
      </c>
      <c r="M29" s="62">
        <v>858</v>
      </c>
      <c r="N29" s="62">
        <v>828</v>
      </c>
      <c r="O29" s="62">
        <v>858</v>
      </c>
      <c r="P29" s="62">
        <v>846</v>
      </c>
      <c r="Q29" s="62">
        <v>864</v>
      </c>
      <c r="R29" s="62">
        <v>888</v>
      </c>
      <c r="S29" s="62">
        <v>840</v>
      </c>
      <c r="T29" s="62">
        <v>858</v>
      </c>
      <c r="U29" s="62">
        <v>846</v>
      </c>
      <c r="V29" s="62">
        <v>840</v>
      </c>
      <c r="W29" s="62">
        <v>876</v>
      </c>
      <c r="X29" s="62">
        <v>900</v>
      </c>
      <c r="Y29" s="62">
        <v>882</v>
      </c>
      <c r="Z29" s="62">
        <v>852</v>
      </c>
      <c r="AA29" s="62">
        <v>846</v>
      </c>
      <c r="AB29" s="62">
        <v>876</v>
      </c>
      <c r="AC29" s="62">
        <v>756</v>
      </c>
      <c r="AD29" s="62">
        <v>750</v>
      </c>
      <c r="AE29" s="62">
        <v>858</v>
      </c>
      <c r="AF29" s="64">
        <v>954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46">
        <v>882</v>
      </c>
      <c r="C30" s="57">
        <v>882</v>
      </c>
      <c r="D30" s="57">
        <v>888</v>
      </c>
      <c r="E30" s="57">
        <v>834</v>
      </c>
      <c r="F30" s="57">
        <v>840</v>
      </c>
      <c r="G30" s="57">
        <v>840</v>
      </c>
      <c r="H30" s="57">
        <v>852</v>
      </c>
      <c r="I30" s="57">
        <v>852</v>
      </c>
      <c r="J30" s="57">
        <v>894</v>
      </c>
      <c r="K30" s="57">
        <v>906</v>
      </c>
      <c r="L30" s="57">
        <v>900</v>
      </c>
      <c r="M30" s="57">
        <v>864</v>
      </c>
      <c r="N30" s="57">
        <v>864</v>
      </c>
      <c r="O30" s="57">
        <v>852</v>
      </c>
      <c r="P30" s="57">
        <v>870</v>
      </c>
      <c r="Q30" s="57">
        <v>876</v>
      </c>
      <c r="R30" s="57">
        <v>912</v>
      </c>
      <c r="S30" s="57">
        <v>858</v>
      </c>
      <c r="T30" s="57">
        <v>876</v>
      </c>
      <c r="U30" s="57">
        <v>864</v>
      </c>
      <c r="V30" s="57">
        <v>870</v>
      </c>
      <c r="W30" s="57">
        <v>888</v>
      </c>
      <c r="X30" s="57">
        <v>912</v>
      </c>
      <c r="Y30" s="57">
        <v>912</v>
      </c>
      <c r="Z30" s="57">
        <v>864</v>
      </c>
      <c r="AA30" s="57">
        <v>870</v>
      </c>
      <c r="AB30" s="57">
        <v>900</v>
      </c>
      <c r="AC30" s="57">
        <v>750</v>
      </c>
      <c r="AD30" s="57">
        <v>762</v>
      </c>
      <c r="AE30" s="57">
        <v>846</v>
      </c>
      <c r="AF30" s="58">
        <v>960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5">
        <v>876</v>
      </c>
      <c r="C31" s="55">
        <v>888</v>
      </c>
      <c r="D31" s="55">
        <v>900</v>
      </c>
      <c r="E31" s="55">
        <v>840</v>
      </c>
      <c r="F31" s="55">
        <v>840</v>
      </c>
      <c r="G31" s="55">
        <v>846</v>
      </c>
      <c r="H31" s="55">
        <v>858</v>
      </c>
      <c r="I31" s="55">
        <v>852</v>
      </c>
      <c r="J31" s="55">
        <v>888</v>
      </c>
      <c r="K31" s="55">
        <v>906</v>
      </c>
      <c r="L31" s="55">
        <v>912</v>
      </c>
      <c r="M31" s="55">
        <v>870</v>
      </c>
      <c r="N31" s="55">
        <v>852</v>
      </c>
      <c r="O31" s="55">
        <v>870</v>
      </c>
      <c r="P31" s="55">
        <v>882</v>
      </c>
      <c r="Q31" s="55">
        <v>870</v>
      </c>
      <c r="R31" s="55">
        <v>906</v>
      </c>
      <c r="S31" s="55">
        <v>858</v>
      </c>
      <c r="T31" s="55">
        <v>876</v>
      </c>
      <c r="U31" s="55">
        <v>852</v>
      </c>
      <c r="V31" s="55">
        <v>876</v>
      </c>
      <c r="W31" s="55">
        <v>906</v>
      </c>
      <c r="X31" s="55">
        <v>906</v>
      </c>
      <c r="Y31" s="55">
        <v>906</v>
      </c>
      <c r="Z31" s="55">
        <v>882</v>
      </c>
      <c r="AA31" s="55">
        <v>870</v>
      </c>
      <c r="AB31" s="55">
        <v>906</v>
      </c>
      <c r="AC31" s="55">
        <v>756</v>
      </c>
      <c r="AD31" s="55">
        <v>768</v>
      </c>
      <c r="AE31" s="55">
        <v>852</v>
      </c>
      <c r="AF31" s="56">
        <v>960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5">
        <v>888</v>
      </c>
      <c r="C32" s="55">
        <v>894</v>
      </c>
      <c r="D32" s="55">
        <v>894</v>
      </c>
      <c r="E32" s="55">
        <v>828</v>
      </c>
      <c r="F32" s="55">
        <v>834</v>
      </c>
      <c r="G32" s="55">
        <v>852</v>
      </c>
      <c r="H32" s="55">
        <v>852</v>
      </c>
      <c r="I32" s="55">
        <v>852</v>
      </c>
      <c r="J32" s="55">
        <v>900</v>
      </c>
      <c r="K32" s="55">
        <v>900</v>
      </c>
      <c r="L32" s="55">
        <v>894</v>
      </c>
      <c r="M32" s="55">
        <v>858</v>
      </c>
      <c r="N32" s="55">
        <v>864</v>
      </c>
      <c r="O32" s="55">
        <v>870</v>
      </c>
      <c r="P32" s="55">
        <v>876</v>
      </c>
      <c r="Q32" s="55">
        <v>870</v>
      </c>
      <c r="R32" s="55">
        <v>912</v>
      </c>
      <c r="S32" s="55">
        <v>852</v>
      </c>
      <c r="T32" s="55">
        <v>882</v>
      </c>
      <c r="U32" s="55">
        <v>870</v>
      </c>
      <c r="V32" s="55">
        <v>870</v>
      </c>
      <c r="W32" s="55">
        <v>906</v>
      </c>
      <c r="X32" s="55">
        <v>912</v>
      </c>
      <c r="Y32" s="55">
        <v>906</v>
      </c>
      <c r="Z32" s="55">
        <v>876</v>
      </c>
      <c r="AA32" s="55">
        <v>876</v>
      </c>
      <c r="AB32" s="55">
        <v>918</v>
      </c>
      <c r="AC32" s="55">
        <v>768</v>
      </c>
      <c r="AD32" s="55">
        <v>762</v>
      </c>
      <c r="AE32" s="55">
        <v>852</v>
      </c>
      <c r="AF32" s="56">
        <v>954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5">
        <v>876</v>
      </c>
      <c r="C33" s="55">
        <v>894</v>
      </c>
      <c r="D33" s="55">
        <v>906</v>
      </c>
      <c r="E33" s="55">
        <v>852</v>
      </c>
      <c r="F33" s="55">
        <v>858</v>
      </c>
      <c r="G33" s="55">
        <v>858</v>
      </c>
      <c r="H33" s="55">
        <v>846</v>
      </c>
      <c r="I33" s="55">
        <v>660</v>
      </c>
      <c r="J33" s="55">
        <v>882</v>
      </c>
      <c r="K33" s="55">
        <v>894</v>
      </c>
      <c r="L33" s="55">
        <v>888</v>
      </c>
      <c r="M33" s="55">
        <v>858</v>
      </c>
      <c r="N33" s="55">
        <v>858</v>
      </c>
      <c r="O33" s="55">
        <v>852</v>
      </c>
      <c r="P33" s="55">
        <v>864</v>
      </c>
      <c r="Q33" s="55">
        <v>318</v>
      </c>
      <c r="R33" s="55">
        <v>906</v>
      </c>
      <c r="S33" s="55">
        <v>852</v>
      </c>
      <c r="T33" s="55">
        <v>876</v>
      </c>
      <c r="U33" s="55">
        <v>840</v>
      </c>
      <c r="V33" s="55">
        <v>864</v>
      </c>
      <c r="W33" s="55">
        <v>900</v>
      </c>
      <c r="X33" s="55">
        <v>900</v>
      </c>
      <c r="Y33" s="55">
        <v>912</v>
      </c>
      <c r="Z33" s="55">
        <v>864</v>
      </c>
      <c r="AA33" s="55">
        <v>864</v>
      </c>
      <c r="AB33" s="55">
        <v>924</v>
      </c>
      <c r="AC33" s="55">
        <v>714</v>
      </c>
      <c r="AD33" s="55">
        <v>768</v>
      </c>
      <c r="AE33" s="55">
        <v>858</v>
      </c>
      <c r="AF33" s="56">
        <v>948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5">
        <v>882</v>
      </c>
      <c r="C34" s="55">
        <v>906</v>
      </c>
      <c r="D34" s="55">
        <v>912</v>
      </c>
      <c r="E34" s="55">
        <v>834</v>
      </c>
      <c r="F34" s="55">
        <v>834</v>
      </c>
      <c r="G34" s="55">
        <v>846</v>
      </c>
      <c r="H34" s="55">
        <v>846</v>
      </c>
      <c r="I34" s="55">
        <v>0</v>
      </c>
      <c r="J34" s="55">
        <v>900</v>
      </c>
      <c r="K34" s="55">
        <v>900</v>
      </c>
      <c r="L34" s="55">
        <v>894</v>
      </c>
      <c r="M34" s="55">
        <v>870</v>
      </c>
      <c r="N34" s="55">
        <v>858</v>
      </c>
      <c r="O34" s="55">
        <v>864</v>
      </c>
      <c r="P34" s="55">
        <v>870</v>
      </c>
      <c r="Q34" s="55">
        <v>0</v>
      </c>
      <c r="R34" s="55">
        <v>906</v>
      </c>
      <c r="S34" s="55">
        <v>858</v>
      </c>
      <c r="T34" s="55">
        <v>882</v>
      </c>
      <c r="U34" s="55">
        <v>780</v>
      </c>
      <c r="V34" s="55">
        <v>852</v>
      </c>
      <c r="W34" s="55">
        <v>900</v>
      </c>
      <c r="X34" s="55">
        <v>912</v>
      </c>
      <c r="Y34" s="55">
        <v>912</v>
      </c>
      <c r="Z34" s="55">
        <v>864</v>
      </c>
      <c r="AA34" s="55">
        <v>864</v>
      </c>
      <c r="AB34" s="55">
        <v>906</v>
      </c>
      <c r="AC34" s="55">
        <v>792</v>
      </c>
      <c r="AD34" s="55">
        <v>756</v>
      </c>
      <c r="AE34" s="55">
        <v>852</v>
      </c>
      <c r="AF34" s="56">
        <v>960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5">
        <v>882</v>
      </c>
      <c r="C35" s="55">
        <v>894</v>
      </c>
      <c r="D35" s="55">
        <v>894</v>
      </c>
      <c r="E35" s="55">
        <v>852</v>
      </c>
      <c r="F35" s="55">
        <v>858</v>
      </c>
      <c r="G35" s="55">
        <v>858</v>
      </c>
      <c r="H35" s="55">
        <v>846</v>
      </c>
      <c r="I35" s="55">
        <v>0</v>
      </c>
      <c r="J35" s="55">
        <v>894</v>
      </c>
      <c r="K35" s="55">
        <v>912</v>
      </c>
      <c r="L35" s="55">
        <v>906</v>
      </c>
      <c r="M35" s="55">
        <v>858</v>
      </c>
      <c r="N35" s="55">
        <v>858</v>
      </c>
      <c r="O35" s="55">
        <v>864</v>
      </c>
      <c r="P35" s="55">
        <v>882</v>
      </c>
      <c r="Q35" s="55">
        <v>0</v>
      </c>
      <c r="R35" s="55">
        <v>912</v>
      </c>
      <c r="S35" s="55">
        <v>846</v>
      </c>
      <c r="T35" s="55">
        <v>888</v>
      </c>
      <c r="U35" s="55">
        <v>762</v>
      </c>
      <c r="V35" s="55">
        <v>876</v>
      </c>
      <c r="W35" s="55">
        <v>900</v>
      </c>
      <c r="X35" s="55">
        <v>906</v>
      </c>
      <c r="Y35" s="55">
        <v>918</v>
      </c>
      <c r="Z35" s="55">
        <v>876</v>
      </c>
      <c r="AA35" s="55">
        <v>870</v>
      </c>
      <c r="AB35" s="55">
        <v>918</v>
      </c>
      <c r="AC35" s="55">
        <v>840</v>
      </c>
      <c r="AD35" s="55">
        <v>780</v>
      </c>
      <c r="AE35" s="55">
        <v>852</v>
      </c>
      <c r="AF35" s="56">
        <v>960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5">
        <v>882</v>
      </c>
      <c r="C36" s="55">
        <v>900</v>
      </c>
      <c r="D36" s="55">
        <v>906</v>
      </c>
      <c r="E36" s="55">
        <v>846</v>
      </c>
      <c r="F36" s="55">
        <v>846</v>
      </c>
      <c r="G36" s="55">
        <v>852</v>
      </c>
      <c r="H36" s="55">
        <v>846</v>
      </c>
      <c r="I36" s="55">
        <v>372</v>
      </c>
      <c r="J36" s="55">
        <v>894</v>
      </c>
      <c r="K36" s="55">
        <v>912</v>
      </c>
      <c r="L36" s="55">
        <v>900</v>
      </c>
      <c r="M36" s="55">
        <v>852</v>
      </c>
      <c r="N36" s="55">
        <v>858</v>
      </c>
      <c r="O36" s="55">
        <v>882</v>
      </c>
      <c r="P36" s="55">
        <v>858</v>
      </c>
      <c r="Q36" s="55">
        <v>0</v>
      </c>
      <c r="R36" s="55">
        <v>912</v>
      </c>
      <c r="S36" s="55">
        <v>852</v>
      </c>
      <c r="T36" s="55">
        <v>882</v>
      </c>
      <c r="U36" s="55">
        <v>768</v>
      </c>
      <c r="V36" s="55">
        <v>876</v>
      </c>
      <c r="W36" s="55">
        <v>906</v>
      </c>
      <c r="X36" s="55">
        <v>912</v>
      </c>
      <c r="Y36" s="55">
        <v>894</v>
      </c>
      <c r="Z36" s="55">
        <v>876</v>
      </c>
      <c r="AA36" s="55">
        <v>864</v>
      </c>
      <c r="AB36" s="55">
        <v>906</v>
      </c>
      <c r="AC36" s="55">
        <v>774</v>
      </c>
      <c r="AD36" s="55">
        <v>786</v>
      </c>
      <c r="AE36" s="55">
        <v>852</v>
      </c>
      <c r="AF36" s="56">
        <v>954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5">
        <v>876</v>
      </c>
      <c r="C37" s="55">
        <v>894</v>
      </c>
      <c r="D37" s="55">
        <v>894</v>
      </c>
      <c r="E37" s="55">
        <v>852</v>
      </c>
      <c r="F37" s="55">
        <v>852</v>
      </c>
      <c r="G37" s="55">
        <v>66</v>
      </c>
      <c r="H37" s="55">
        <v>882</v>
      </c>
      <c r="I37" s="55">
        <v>840</v>
      </c>
      <c r="J37" s="55">
        <v>900</v>
      </c>
      <c r="K37" s="55">
        <v>900</v>
      </c>
      <c r="L37" s="55">
        <v>900</v>
      </c>
      <c r="M37" s="55">
        <v>858</v>
      </c>
      <c r="N37" s="55">
        <v>846</v>
      </c>
      <c r="O37" s="55">
        <v>870</v>
      </c>
      <c r="P37" s="55">
        <v>888</v>
      </c>
      <c r="Q37" s="55">
        <v>0</v>
      </c>
      <c r="R37" s="55">
        <v>900</v>
      </c>
      <c r="S37" s="55">
        <v>852</v>
      </c>
      <c r="T37" s="55">
        <v>888</v>
      </c>
      <c r="U37" s="55">
        <v>804</v>
      </c>
      <c r="V37" s="55">
        <v>888</v>
      </c>
      <c r="W37" s="55">
        <v>894</v>
      </c>
      <c r="X37" s="55">
        <v>894</v>
      </c>
      <c r="Y37" s="55">
        <v>918</v>
      </c>
      <c r="Z37" s="55">
        <v>882</v>
      </c>
      <c r="AA37" s="55">
        <v>876</v>
      </c>
      <c r="AB37" s="55">
        <v>924</v>
      </c>
      <c r="AC37" s="55">
        <v>750</v>
      </c>
      <c r="AD37" s="55">
        <v>834</v>
      </c>
      <c r="AE37" s="55">
        <v>858</v>
      </c>
      <c r="AF37" s="56">
        <v>954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882</v>
      </c>
      <c r="C38" s="63">
        <v>888</v>
      </c>
      <c r="D38" s="63">
        <v>894</v>
      </c>
      <c r="E38" s="63">
        <v>864</v>
      </c>
      <c r="F38" s="63">
        <v>846</v>
      </c>
      <c r="G38" s="63">
        <v>0</v>
      </c>
      <c r="H38" s="63">
        <v>870</v>
      </c>
      <c r="I38" s="63">
        <v>858</v>
      </c>
      <c r="J38" s="63">
        <v>894</v>
      </c>
      <c r="K38" s="63">
        <v>900</v>
      </c>
      <c r="L38" s="63">
        <v>894</v>
      </c>
      <c r="M38" s="63">
        <v>864</v>
      </c>
      <c r="N38" s="63">
        <v>870</v>
      </c>
      <c r="O38" s="63">
        <v>888</v>
      </c>
      <c r="P38" s="63">
        <v>882</v>
      </c>
      <c r="Q38" s="63">
        <v>0</v>
      </c>
      <c r="R38" s="63">
        <v>912</v>
      </c>
      <c r="S38" s="63">
        <v>858</v>
      </c>
      <c r="T38" s="63">
        <v>900</v>
      </c>
      <c r="U38" s="63">
        <v>816</v>
      </c>
      <c r="V38" s="63">
        <v>888</v>
      </c>
      <c r="W38" s="63">
        <v>900</v>
      </c>
      <c r="X38" s="63">
        <v>882</v>
      </c>
      <c r="Y38" s="63">
        <v>888</v>
      </c>
      <c r="Z38" s="63">
        <v>870</v>
      </c>
      <c r="AA38" s="63">
        <v>876</v>
      </c>
      <c r="AB38" s="63">
        <v>924</v>
      </c>
      <c r="AC38" s="63">
        <v>810</v>
      </c>
      <c r="AD38" s="63">
        <v>900</v>
      </c>
      <c r="AE38" s="63">
        <v>852</v>
      </c>
      <c r="AF38" s="65">
        <v>954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5">
        <v>888</v>
      </c>
      <c r="C39" s="55">
        <v>906</v>
      </c>
      <c r="D39" s="55">
        <v>900</v>
      </c>
      <c r="E39" s="55">
        <v>864</v>
      </c>
      <c r="F39" s="55">
        <v>876</v>
      </c>
      <c r="G39" s="55">
        <v>0</v>
      </c>
      <c r="H39" s="55">
        <v>888</v>
      </c>
      <c r="I39" s="55">
        <v>882</v>
      </c>
      <c r="J39" s="55">
        <v>900</v>
      </c>
      <c r="K39" s="55">
        <v>912</v>
      </c>
      <c r="L39" s="55">
        <v>900</v>
      </c>
      <c r="M39" s="55">
        <v>876</v>
      </c>
      <c r="N39" s="55">
        <v>894</v>
      </c>
      <c r="O39" s="55">
        <v>876</v>
      </c>
      <c r="P39" s="55">
        <v>894</v>
      </c>
      <c r="Q39" s="55">
        <v>312</v>
      </c>
      <c r="R39" s="55">
        <v>900</v>
      </c>
      <c r="S39" s="55">
        <v>882</v>
      </c>
      <c r="T39" s="55">
        <v>906</v>
      </c>
      <c r="U39" s="55">
        <v>840</v>
      </c>
      <c r="V39" s="55">
        <v>900</v>
      </c>
      <c r="W39" s="55">
        <v>906</v>
      </c>
      <c r="X39" s="55">
        <v>894</v>
      </c>
      <c r="Y39" s="55">
        <v>912</v>
      </c>
      <c r="Z39" s="55">
        <v>852</v>
      </c>
      <c r="AA39" s="55">
        <v>882</v>
      </c>
      <c r="AB39" s="55">
        <v>930</v>
      </c>
      <c r="AC39" s="55">
        <v>810</v>
      </c>
      <c r="AD39" s="55">
        <v>936</v>
      </c>
      <c r="AE39" s="55">
        <v>864</v>
      </c>
      <c r="AF39" s="56">
        <v>954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5">
        <v>912</v>
      </c>
      <c r="C40" s="55">
        <v>906</v>
      </c>
      <c r="D40" s="55">
        <v>900</v>
      </c>
      <c r="E40" s="55">
        <v>876</v>
      </c>
      <c r="F40" s="55">
        <v>882</v>
      </c>
      <c r="G40" s="55">
        <v>0</v>
      </c>
      <c r="H40" s="55">
        <v>888</v>
      </c>
      <c r="I40" s="55">
        <v>888</v>
      </c>
      <c r="J40" s="55">
        <v>900</v>
      </c>
      <c r="K40" s="55">
        <v>906</v>
      </c>
      <c r="L40" s="55">
        <v>906</v>
      </c>
      <c r="M40" s="55">
        <v>882</v>
      </c>
      <c r="N40" s="55">
        <v>888</v>
      </c>
      <c r="O40" s="55">
        <v>888</v>
      </c>
      <c r="P40" s="55">
        <v>900</v>
      </c>
      <c r="Q40" s="55">
        <v>882</v>
      </c>
      <c r="R40" s="55">
        <v>912</v>
      </c>
      <c r="S40" s="55">
        <v>600</v>
      </c>
      <c r="T40" s="55">
        <v>906</v>
      </c>
      <c r="U40" s="55">
        <v>852</v>
      </c>
      <c r="V40" s="55">
        <v>918</v>
      </c>
      <c r="W40" s="55">
        <v>918</v>
      </c>
      <c r="X40" s="55">
        <v>888</v>
      </c>
      <c r="Y40" s="55">
        <v>900</v>
      </c>
      <c r="Z40" s="55">
        <v>876</v>
      </c>
      <c r="AA40" s="55">
        <v>894</v>
      </c>
      <c r="AB40" s="55">
        <v>942</v>
      </c>
      <c r="AC40" s="55">
        <v>918</v>
      </c>
      <c r="AD40" s="55">
        <v>942</v>
      </c>
      <c r="AE40" s="55">
        <v>858</v>
      </c>
      <c r="AF40" s="56">
        <v>960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5">
        <v>918</v>
      </c>
      <c r="C41" s="55">
        <v>906</v>
      </c>
      <c r="D41" s="55">
        <v>912</v>
      </c>
      <c r="E41" s="55">
        <v>888</v>
      </c>
      <c r="F41" s="55">
        <v>900</v>
      </c>
      <c r="G41" s="55">
        <v>0</v>
      </c>
      <c r="H41" s="55">
        <v>876</v>
      </c>
      <c r="I41" s="55">
        <v>888</v>
      </c>
      <c r="J41" s="55">
        <v>906</v>
      </c>
      <c r="K41" s="55">
        <v>906</v>
      </c>
      <c r="L41" s="55">
        <v>894</v>
      </c>
      <c r="M41" s="55">
        <v>876</v>
      </c>
      <c r="N41" s="55">
        <v>888</v>
      </c>
      <c r="O41" s="55">
        <v>888</v>
      </c>
      <c r="P41" s="55">
        <v>894</v>
      </c>
      <c r="Q41" s="55">
        <v>900</v>
      </c>
      <c r="R41" s="55">
        <v>906</v>
      </c>
      <c r="S41" s="55">
        <v>0</v>
      </c>
      <c r="T41" s="55">
        <v>780</v>
      </c>
      <c r="U41" s="55">
        <v>840</v>
      </c>
      <c r="V41" s="55">
        <v>906</v>
      </c>
      <c r="W41" s="55">
        <v>894</v>
      </c>
      <c r="X41" s="55">
        <v>894</v>
      </c>
      <c r="Y41" s="55">
        <v>900</v>
      </c>
      <c r="Z41" s="55">
        <v>864</v>
      </c>
      <c r="AA41" s="55">
        <v>882</v>
      </c>
      <c r="AB41" s="55">
        <v>900</v>
      </c>
      <c r="AC41" s="55">
        <v>912</v>
      </c>
      <c r="AD41" s="55">
        <v>876</v>
      </c>
      <c r="AE41" s="55">
        <v>858</v>
      </c>
      <c r="AF41" s="56">
        <v>960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5">
        <v>900</v>
      </c>
      <c r="C42" s="55">
        <v>900</v>
      </c>
      <c r="D42" s="55">
        <v>894</v>
      </c>
      <c r="E42" s="55">
        <v>888</v>
      </c>
      <c r="F42" s="55">
        <v>894</v>
      </c>
      <c r="G42" s="55">
        <v>0</v>
      </c>
      <c r="H42" s="55">
        <v>894</v>
      </c>
      <c r="I42" s="55">
        <v>888</v>
      </c>
      <c r="J42" s="55">
        <v>906</v>
      </c>
      <c r="K42" s="55">
        <v>900</v>
      </c>
      <c r="L42" s="55">
        <v>900</v>
      </c>
      <c r="M42" s="55">
        <v>888</v>
      </c>
      <c r="N42" s="55">
        <v>900</v>
      </c>
      <c r="O42" s="55">
        <v>906</v>
      </c>
      <c r="P42" s="55">
        <v>906</v>
      </c>
      <c r="Q42" s="55">
        <v>894</v>
      </c>
      <c r="R42" s="55">
        <v>900</v>
      </c>
      <c r="S42" s="55">
        <v>0</v>
      </c>
      <c r="T42" s="55">
        <v>600</v>
      </c>
      <c r="U42" s="55">
        <v>870</v>
      </c>
      <c r="V42" s="55">
        <v>888</v>
      </c>
      <c r="W42" s="55">
        <v>894</v>
      </c>
      <c r="X42" s="55">
        <v>900</v>
      </c>
      <c r="Y42" s="55">
        <v>918</v>
      </c>
      <c r="Z42" s="55">
        <v>864</v>
      </c>
      <c r="AA42" s="55">
        <v>864</v>
      </c>
      <c r="AB42" s="55">
        <v>876</v>
      </c>
      <c r="AC42" s="55">
        <v>900</v>
      </c>
      <c r="AD42" s="55">
        <v>858</v>
      </c>
      <c r="AE42" s="55">
        <v>870</v>
      </c>
      <c r="AF42" s="56">
        <v>972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5">
        <v>894</v>
      </c>
      <c r="C43" s="55">
        <v>888</v>
      </c>
      <c r="D43" s="55">
        <v>912</v>
      </c>
      <c r="E43" s="55">
        <v>876</v>
      </c>
      <c r="F43" s="55">
        <v>906</v>
      </c>
      <c r="G43" s="55">
        <v>0</v>
      </c>
      <c r="H43" s="55">
        <v>894</v>
      </c>
      <c r="I43" s="55">
        <v>888</v>
      </c>
      <c r="J43" s="55">
        <v>900</v>
      </c>
      <c r="K43" s="55">
        <v>894</v>
      </c>
      <c r="L43" s="55">
        <v>900</v>
      </c>
      <c r="M43" s="55">
        <v>888</v>
      </c>
      <c r="N43" s="55">
        <v>900</v>
      </c>
      <c r="O43" s="55">
        <v>894</v>
      </c>
      <c r="P43" s="55">
        <v>900</v>
      </c>
      <c r="Q43" s="55">
        <v>894</v>
      </c>
      <c r="R43" s="55">
        <v>906</v>
      </c>
      <c r="S43" s="55">
        <v>0</v>
      </c>
      <c r="T43" s="55">
        <v>588</v>
      </c>
      <c r="U43" s="55">
        <v>888</v>
      </c>
      <c r="V43" s="55">
        <v>900</v>
      </c>
      <c r="W43" s="55">
        <v>876</v>
      </c>
      <c r="X43" s="55">
        <v>900</v>
      </c>
      <c r="Y43" s="55">
        <v>888</v>
      </c>
      <c r="Z43" s="55">
        <v>864</v>
      </c>
      <c r="AA43" s="55">
        <v>858</v>
      </c>
      <c r="AB43" s="55">
        <v>774</v>
      </c>
      <c r="AC43" s="55">
        <v>894</v>
      </c>
      <c r="AD43" s="55">
        <v>870</v>
      </c>
      <c r="AE43" s="55">
        <v>858</v>
      </c>
      <c r="AF43" s="56">
        <v>936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5">
        <v>894</v>
      </c>
      <c r="C44" s="55">
        <v>912</v>
      </c>
      <c r="D44" s="55">
        <v>894</v>
      </c>
      <c r="E44" s="55">
        <v>882</v>
      </c>
      <c r="F44" s="55">
        <v>888</v>
      </c>
      <c r="G44" s="55">
        <v>0</v>
      </c>
      <c r="H44" s="55">
        <v>900</v>
      </c>
      <c r="I44" s="55">
        <v>900</v>
      </c>
      <c r="J44" s="55">
        <v>906</v>
      </c>
      <c r="K44" s="55">
        <v>906</v>
      </c>
      <c r="L44" s="55">
        <v>894</v>
      </c>
      <c r="M44" s="55">
        <v>876</v>
      </c>
      <c r="N44" s="55">
        <v>888</v>
      </c>
      <c r="O44" s="55">
        <v>894</v>
      </c>
      <c r="P44" s="55">
        <v>912</v>
      </c>
      <c r="Q44" s="55">
        <v>900</v>
      </c>
      <c r="R44" s="55">
        <v>900</v>
      </c>
      <c r="S44" s="55">
        <v>0</v>
      </c>
      <c r="T44" s="55">
        <v>594</v>
      </c>
      <c r="U44" s="55">
        <v>882</v>
      </c>
      <c r="V44" s="55">
        <v>882</v>
      </c>
      <c r="W44" s="55">
        <v>876</v>
      </c>
      <c r="X44" s="55">
        <v>888</v>
      </c>
      <c r="Y44" s="55">
        <v>894</v>
      </c>
      <c r="Z44" s="55">
        <v>876</v>
      </c>
      <c r="AA44" s="55">
        <v>864</v>
      </c>
      <c r="AB44" s="55">
        <v>0</v>
      </c>
      <c r="AC44" s="55">
        <v>900</v>
      </c>
      <c r="AD44" s="55">
        <v>864</v>
      </c>
      <c r="AE44" s="55">
        <v>864</v>
      </c>
      <c r="AF44" s="56">
        <v>954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5">
        <v>888</v>
      </c>
      <c r="C45" s="55">
        <v>906</v>
      </c>
      <c r="D45" s="55">
        <v>900</v>
      </c>
      <c r="E45" s="55">
        <v>894</v>
      </c>
      <c r="F45" s="55">
        <v>882</v>
      </c>
      <c r="G45" s="55">
        <v>12</v>
      </c>
      <c r="H45" s="55">
        <v>888</v>
      </c>
      <c r="I45" s="55">
        <v>894</v>
      </c>
      <c r="J45" s="55">
        <v>906</v>
      </c>
      <c r="K45" s="55">
        <v>918</v>
      </c>
      <c r="L45" s="55">
        <v>906</v>
      </c>
      <c r="M45" s="55">
        <v>888</v>
      </c>
      <c r="N45" s="55">
        <v>894</v>
      </c>
      <c r="O45" s="55">
        <v>894</v>
      </c>
      <c r="P45" s="55">
        <v>900</v>
      </c>
      <c r="Q45" s="55">
        <v>894</v>
      </c>
      <c r="R45" s="55">
        <v>906</v>
      </c>
      <c r="S45" s="55">
        <v>0</v>
      </c>
      <c r="T45" s="55">
        <v>594</v>
      </c>
      <c r="U45" s="55">
        <v>876</v>
      </c>
      <c r="V45" s="55">
        <v>876</v>
      </c>
      <c r="W45" s="55">
        <v>888</v>
      </c>
      <c r="X45" s="55">
        <v>894</v>
      </c>
      <c r="Y45" s="55">
        <v>894</v>
      </c>
      <c r="Z45" s="55">
        <v>858</v>
      </c>
      <c r="AA45" s="55">
        <v>888</v>
      </c>
      <c r="AB45" s="55">
        <v>0</v>
      </c>
      <c r="AC45" s="55">
        <v>900</v>
      </c>
      <c r="AD45" s="55">
        <v>864</v>
      </c>
      <c r="AE45" s="55">
        <v>864</v>
      </c>
      <c r="AF45" s="56">
        <v>966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5">
        <v>888</v>
      </c>
      <c r="C46" s="55">
        <v>900</v>
      </c>
      <c r="D46" s="55">
        <v>882</v>
      </c>
      <c r="E46" s="55">
        <v>888</v>
      </c>
      <c r="F46" s="55">
        <v>888</v>
      </c>
      <c r="G46" s="55">
        <v>486</v>
      </c>
      <c r="H46" s="55">
        <v>888</v>
      </c>
      <c r="I46" s="55">
        <v>912</v>
      </c>
      <c r="J46" s="55">
        <v>900</v>
      </c>
      <c r="K46" s="55">
        <v>900</v>
      </c>
      <c r="L46" s="55">
        <v>900</v>
      </c>
      <c r="M46" s="55">
        <v>888</v>
      </c>
      <c r="N46" s="55">
        <v>900</v>
      </c>
      <c r="O46" s="55">
        <v>906</v>
      </c>
      <c r="P46" s="55">
        <v>906</v>
      </c>
      <c r="Q46" s="55">
        <v>894</v>
      </c>
      <c r="R46" s="55">
        <v>900</v>
      </c>
      <c r="S46" s="55">
        <v>30</v>
      </c>
      <c r="T46" s="55">
        <v>606</v>
      </c>
      <c r="U46" s="55">
        <v>888</v>
      </c>
      <c r="V46" s="55">
        <v>888</v>
      </c>
      <c r="W46" s="55">
        <v>894</v>
      </c>
      <c r="X46" s="55">
        <v>906</v>
      </c>
      <c r="Y46" s="55">
        <v>912</v>
      </c>
      <c r="Z46" s="55">
        <v>876</v>
      </c>
      <c r="AA46" s="55">
        <v>882</v>
      </c>
      <c r="AB46" s="55">
        <v>0</v>
      </c>
      <c r="AC46" s="55">
        <v>912</v>
      </c>
      <c r="AD46" s="55">
        <v>870</v>
      </c>
      <c r="AE46" s="55">
        <v>864</v>
      </c>
      <c r="AF46" s="56">
        <v>972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5">
        <v>894</v>
      </c>
      <c r="C47" s="55">
        <v>900</v>
      </c>
      <c r="D47" s="55">
        <v>900</v>
      </c>
      <c r="E47" s="55">
        <v>888</v>
      </c>
      <c r="F47" s="55">
        <v>888</v>
      </c>
      <c r="G47" s="55">
        <v>888</v>
      </c>
      <c r="H47" s="55">
        <v>888</v>
      </c>
      <c r="I47" s="55">
        <v>894</v>
      </c>
      <c r="J47" s="55">
        <v>912</v>
      </c>
      <c r="K47" s="55">
        <v>912</v>
      </c>
      <c r="L47" s="55">
        <v>894</v>
      </c>
      <c r="M47" s="55">
        <v>888</v>
      </c>
      <c r="N47" s="55">
        <v>906</v>
      </c>
      <c r="O47" s="55">
        <v>900</v>
      </c>
      <c r="P47" s="55">
        <v>912</v>
      </c>
      <c r="Q47" s="55">
        <v>894</v>
      </c>
      <c r="R47" s="55">
        <v>906</v>
      </c>
      <c r="S47" s="55">
        <v>384</v>
      </c>
      <c r="T47" s="55">
        <v>660</v>
      </c>
      <c r="U47" s="55">
        <v>900</v>
      </c>
      <c r="V47" s="55">
        <v>906</v>
      </c>
      <c r="W47" s="55">
        <v>906</v>
      </c>
      <c r="X47" s="55">
        <v>900</v>
      </c>
      <c r="Y47" s="55">
        <v>906</v>
      </c>
      <c r="Z47" s="55">
        <v>882</v>
      </c>
      <c r="AA47" s="55">
        <v>894</v>
      </c>
      <c r="AB47" s="55">
        <v>414</v>
      </c>
      <c r="AC47" s="55">
        <v>906</v>
      </c>
      <c r="AD47" s="55">
        <v>870</v>
      </c>
      <c r="AE47" s="55">
        <v>870</v>
      </c>
      <c r="AF47" s="56">
        <v>966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5">
        <v>894</v>
      </c>
      <c r="C48" s="55">
        <v>912</v>
      </c>
      <c r="D48" s="55">
        <v>894</v>
      </c>
      <c r="E48" s="55">
        <v>882</v>
      </c>
      <c r="F48" s="55">
        <v>900</v>
      </c>
      <c r="G48" s="55">
        <v>900</v>
      </c>
      <c r="H48" s="55">
        <v>888</v>
      </c>
      <c r="I48" s="55">
        <v>900</v>
      </c>
      <c r="J48" s="55">
        <v>906</v>
      </c>
      <c r="K48" s="55">
        <v>912</v>
      </c>
      <c r="L48" s="55">
        <v>906</v>
      </c>
      <c r="M48" s="55">
        <v>882</v>
      </c>
      <c r="N48" s="55">
        <v>900</v>
      </c>
      <c r="O48" s="55">
        <v>906</v>
      </c>
      <c r="P48" s="55">
        <v>906</v>
      </c>
      <c r="Q48" s="55">
        <v>906</v>
      </c>
      <c r="R48" s="55">
        <v>900</v>
      </c>
      <c r="S48" s="55">
        <v>840</v>
      </c>
      <c r="T48" s="55">
        <v>798</v>
      </c>
      <c r="U48" s="55">
        <v>888</v>
      </c>
      <c r="V48" s="55">
        <v>900</v>
      </c>
      <c r="W48" s="55">
        <v>906</v>
      </c>
      <c r="X48" s="55">
        <v>900</v>
      </c>
      <c r="Y48" s="55">
        <v>906</v>
      </c>
      <c r="Z48" s="55">
        <v>888</v>
      </c>
      <c r="AA48" s="55">
        <v>888</v>
      </c>
      <c r="AB48" s="55">
        <v>762</v>
      </c>
      <c r="AC48" s="55">
        <v>900</v>
      </c>
      <c r="AD48" s="55">
        <v>882</v>
      </c>
      <c r="AE48" s="55">
        <v>864</v>
      </c>
      <c r="AF48" s="56">
        <v>972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5">
        <v>900</v>
      </c>
      <c r="C49" s="55">
        <v>906</v>
      </c>
      <c r="D49" s="55">
        <v>906</v>
      </c>
      <c r="E49" s="55">
        <v>894</v>
      </c>
      <c r="F49" s="55">
        <v>906</v>
      </c>
      <c r="G49" s="55">
        <v>900</v>
      </c>
      <c r="H49" s="55">
        <v>888</v>
      </c>
      <c r="I49" s="55">
        <v>894</v>
      </c>
      <c r="J49" s="55">
        <v>900</v>
      </c>
      <c r="K49" s="55">
        <v>912</v>
      </c>
      <c r="L49" s="55">
        <v>894</v>
      </c>
      <c r="M49" s="55">
        <v>888</v>
      </c>
      <c r="N49" s="55">
        <v>888</v>
      </c>
      <c r="O49" s="55">
        <v>900</v>
      </c>
      <c r="P49" s="55">
        <v>900</v>
      </c>
      <c r="Q49" s="55">
        <v>888</v>
      </c>
      <c r="R49" s="55">
        <v>900</v>
      </c>
      <c r="S49" s="55">
        <v>894</v>
      </c>
      <c r="T49" s="55">
        <v>888</v>
      </c>
      <c r="U49" s="55">
        <v>888</v>
      </c>
      <c r="V49" s="55">
        <v>900</v>
      </c>
      <c r="W49" s="55">
        <v>888</v>
      </c>
      <c r="X49" s="55">
        <v>894</v>
      </c>
      <c r="Y49" s="55">
        <v>906</v>
      </c>
      <c r="Z49" s="55">
        <v>882</v>
      </c>
      <c r="AA49" s="55">
        <v>882</v>
      </c>
      <c r="AB49" s="55">
        <v>864</v>
      </c>
      <c r="AC49" s="55">
        <v>888</v>
      </c>
      <c r="AD49" s="55">
        <v>876</v>
      </c>
      <c r="AE49" s="55">
        <v>864</v>
      </c>
      <c r="AF49" s="56">
        <v>966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50">
        <v>894</v>
      </c>
      <c r="C50" s="63">
        <v>918</v>
      </c>
      <c r="D50" s="63">
        <v>900</v>
      </c>
      <c r="E50" s="63">
        <v>906</v>
      </c>
      <c r="F50" s="63">
        <v>900</v>
      </c>
      <c r="G50" s="63">
        <v>906</v>
      </c>
      <c r="H50" s="63">
        <v>882</v>
      </c>
      <c r="I50" s="63">
        <v>906</v>
      </c>
      <c r="J50" s="63">
        <v>906</v>
      </c>
      <c r="K50" s="63">
        <v>906</v>
      </c>
      <c r="L50" s="63">
        <v>894</v>
      </c>
      <c r="M50" s="63">
        <v>894</v>
      </c>
      <c r="N50" s="63">
        <v>894</v>
      </c>
      <c r="O50" s="63">
        <v>894</v>
      </c>
      <c r="P50" s="63">
        <v>900</v>
      </c>
      <c r="Q50" s="63">
        <v>888</v>
      </c>
      <c r="R50" s="63">
        <v>906</v>
      </c>
      <c r="S50" s="63">
        <v>888</v>
      </c>
      <c r="T50" s="63">
        <v>690</v>
      </c>
      <c r="U50" s="63">
        <v>900</v>
      </c>
      <c r="V50" s="63">
        <v>900</v>
      </c>
      <c r="W50" s="63">
        <v>906</v>
      </c>
      <c r="X50" s="63">
        <v>894</v>
      </c>
      <c r="Y50" s="63">
        <v>906</v>
      </c>
      <c r="Z50" s="63">
        <v>888</v>
      </c>
      <c r="AA50" s="63">
        <v>882</v>
      </c>
      <c r="AB50" s="63">
        <v>840</v>
      </c>
      <c r="AC50" s="63">
        <v>900</v>
      </c>
      <c r="AD50" s="63">
        <v>876</v>
      </c>
      <c r="AE50" s="63">
        <v>870</v>
      </c>
      <c r="AF50" s="65">
        <v>984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5">
        <v>900</v>
      </c>
      <c r="C51" s="55">
        <v>912</v>
      </c>
      <c r="D51" s="55">
        <v>900</v>
      </c>
      <c r="E51" s="55">
        <v>906</v>
      </c>
      <c r="F51" s="55">
        <v>906</v>
      </c>
      <c r="G51" s="55">
        <v>906</v>
      </c>
      <c r="H51" s="55">
        <v>894</v>
      </c>
      <c r="I51" s="55">
        <v>900</v>
      </c>
      <c r="J51" s="55">
        <v>894</v>
      </c>
      <c r="K51" s="55">
        <v>900</v>
      </c>
      <c r="L51" s="55">
        <v>894</v>
      </c>
      <c r="M51" s="55">
        <v>888</v>
      </c>
      <c r="N51" s="55">
        <v>888</v>
      </c>
      <c r="O51" s="55">
        <v>906</v>
      </c>
      <c r="P51" s="55">
        <v>912</v>
      </c>
      <c r="Q51" s="55">
        <v>900</v>
      </c>
      <c r="R51" s="55">
        <v>906</v>
      </c>
      <c r="S51" s="55">
        <v>894</v>
      </c>
      <c r="T51" s="55">
        <v>630</v>
      </c>
      <c r="U51" s="55">
        <v>894</v>
      </c>
      <c r="V51" s="55">
        <v>888</v>
      </c>
      <c r="W51" s="55">
        <v>894</v>
      </c>
      <c r="X51" s="55">
        <v>900</v>
      </c>
      <c r="Y51" s="55">
        <v>900</v>
      </c>
      <c r="Z51" s="55">
        <v>888</v>
      </c>
      <c r="AA51" s="55">
        <v>888</v>
      </c>
      <c r="AB51" s="55">
        <v>810</v>
      </c>
      <c r="AC51" s="55">
        <v>912</v>
      </c>
      <c r="AD51" s="55">
        <v>888</v>
      </c>
      <c r="AE51" s="55">
        <v>912</v>
      </c>
      <c r="AF51" s="56">
        <v>966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5">
        <v>894</v>
      </c>
      <c r="C52" s="55">
        <v>906</v>
      </c>
      <c r="D52" s="55">
        <v>900</v>
      </c>
      <c r="E52" s="55">
        <v>900</v>
      </c>
      <c r="F52" s="55">
        <v>894</v>
      </c>
      <c r="G52" s="55">
        <v>906</v>
      </c>
      <c r="H52" s="55">
        <v>894</v>
      </c>
      <c r="I52" s="55">
        <v>894</v>
      </c>
      <c r="J52" s="55">
        <v>900</v>
      </c>
      <c r="K52" s="55">
        <v>906</v>
      </c>
      <c r="L52" s="55">
        <v>900</v>
      </c>
      <c r="M52" s="55">
        <v>888</v>
      </c>
      <c r="N52" s="55">
        <v>882</v>
      </c>
      <c r="O52" s="55">
        <v>894</v>
      </c>
      <c r="P52" s="55">
        <v>900</v>
      </c>
      <c r="Q52" s="55">
        <v>900</v>
      </c>
      <c r="R52" s="55">
        <v>906</v>
      </c>
      <c r="S52" s="55">
        <v>894</v>
      </c>
      <c r="T52" s="55">
        <v>708</v>
      </c>
      <c r="U52" s="55">
        <v>900</v>
      </c>
      <c r="V52" s="55">
        <v>906</v>
      </c>
      <c r="W52" s="55">
        <v>906</v>
      </c>
      <c r="X52" s="55">
        <v>888</v>
      </c>
      <c r="Y52" s="55">
        <v>900</v>
      </c>
      <c r="Z52" s="55">
        <v>882</v>
      </c>
      <c r="AA52" s="55">
        <v>888</v>
      </c>
      <c r="AB52" s="55">
        <v>774</v>
      </c>
      <c r="AC52" s="55">
        <v>900</v>
      </c>
      <c r="AD52" s="55">
        <v>882</v>
      </c>
      <c r="AE52" s="55">
        <v>954</v>
      </c>
      <c r="AF52" s="56">
        <v>972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5">
        <v>888</v>
      </c>
      <c r="C53" s="55">
        <v>912</v>
      </c>
      <c r="D53" s="55">
        <v>900</v>
      </c>
      <c r="E53" s="55">
        <v>900</v>
      </c>
      <c r="F53" s="55">
        <v>894</v>
      </c>
      <c r="G53" s="55">
        <v>912</v>
      </c>
      <c r="H53" s="55">
        <v>900</v>
      </c>
      <c r="I53" s="55">
        <v>900</v>
      </c>
      <c r="J53" s="55">
        <v>900</v>
      </c>
      <c r="K53" s="55">
        <v>912</v>
      </c>
      <c r="L53" s="55">
        <v>906</v>
      </c>
      <c r="M53" s="55">
        <v>876</v>
      </c>
      <c r="N53" s="55">
        <v>888</v>
      </c>
      <c r="O53" s="55">
        <v>900</v>
      </c>
      <c r="P53" s="55">
        <v>912</v>
      </c>
      <c r="Q53" s="55">
        <v>900</v>
      </c>
      <c r="R53" s="55">
        <v>906</v>
      </c>
      <c r="S53" s="55">
        <v>888</v>
      </c>
      <c r="T53" s="55">
        <v>810</v>
      </c>
      <c r="U53" s="55">
        <v>894</v>
      </c>
      <c r="V53" s="55">
        <v>894</v>
      </c>
      <c r="W53" s="55">
        <v>894</v>
      </c>
      <c r="X53" s="55">
        <v>888</v>
      </c>
      <c r="Y53" s="55">
        <v>906</v>
      </c>
      <c r="Z53" s="55">
        <v>888</v>
      </c>
      <c r="AA53" s="55">
        <v>888</v>
      </c>
      <c r="AB53" s="55">
        <v>750</v>
      </c>
      <c r="AC53" s="55">
        <v>900</v>
      </c>
      <c r="AD53" s="55">
        <v>888</v>
      </c>
      <c r="AE53" s="55">
        <v>966</v>
      </c>
      <c r="AF53" s="56">
        <v>966</v>
      </c>
      <c r="AG53" s="210" t="str">
        <f>CONCATENATE(B3,"合計")</f>
        <v>8月合計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46">
        <v>894</v>
      </c>
      <c r="C54" s="57">
        <v>900</v>
      </c>
      <c r="D54" s="57">
        <v>900</v>
      </c>
      <c r="E54" s="57">
        <v>906</v>
      </c>
      <c r="F54" s="57">
        <v>894</v>
      </c>
      <c r="G54" s="57">
        <v>906</v>
      </c>
      <c r="H54" s="57">
        <v>882</v>
      </c>
      <c r="I54" s="57">
        <v>906</v>
      </c>
      <c r="J54" s="57">
        <v>906</v>
      </c>
      <c r="K54" s="57">
        <v>906</v>
      </c>
      <c r="L54" s="57">
        <v>894</v>
      </c>
      <c r="M54" s="57">
        <v>888</v>
      </c>
      <c r="N54" s="57">
        <v>888</v>
      </c>
      <c r="O54" s="57">
        <v>900</v>
      </c>
      <c r="P54" s="57">
        <v>900</v>
      </c>
      <c r="Q54" s="57">
        <v>900</v>
      </c>
      <c r="R54" s="57">
        <v>906</v>
      </c>
      <c r="S54" s="57">
        <v>894</v>
      </c>
      <c r="T54" s="57">
        <v>864</v>
      </c>
      <c r="U54" s="57">
        <v>888</v>
      </c>
      <c r="V54" s="57">
        <v>906</v>
      </c>
      <c r="W54" s="57">
        <v>906</v>
      </c>
      <c r="X54" s="57">
        <v>894</v>
      </c>
      <c r="Y54" s="57">
        <v>906</v>
      </c>
      <c r="Z54" s="57">
        <v>882</v>
      </c>
      <c r="AA54" s="57">
        <v>876</v>
      </c>
      <c r="AB54" s="57">
        <v>756</v>
      </c>
      <c r="AC54" s="57">
        <v>894</v>
      </c>
      <c r="AD54" s="57">
        <v>870</v>
      </c>
      <c r="AE54" s="57">
        <v>966</v>
      </c>
      <c r="AF54" s="58">
        <v>960</v>
      </c>
      <c r="AG54" s="210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42954</v>
      </c>
      <c r="C55" s="11">
        <f t="shared" ref="C55:AF55" si="3">SUM(C7:C54)</f>
        <v>43170</v>
      </c>
      <c r="D55" s="11">
        <f t="shared" si="3"/>
        <v>43344</v>
      </c>
      <c r="E55" s="11">
        <f t="shared" si="3"/>
        <v>42000</v>
      </c>
      <c r="F55" s="11">
        <f t="shared" si="3"/>
        <v>42276</v>
      </c>
      <c r="G55" s="11">
        <f t="shared" si="3"/>
        <v>34062</v>
      </c>
      <c r="H55" s="11">
        <f t="shared" si="3"/>
        <v>42366</v>
      </c>
      <c r="I55" s="11">
        <f t="shared" si="3"/>
        <v>39906</v>
      </c>
      <c r="J55" s="11">
        <f t="shared" si="3"/>
        <v>43140</v>
      </c>
      <c r="K55" s="11">
        <f t="shared" si="3"/>
        <v>43284</v>
      </c>
      <c r="L55" s="11">
        <f t="shared" si="3"/>
        <v>43230</v>
      </c>
      <c r="M55" s="11">
        <f t="shared" si="3"/>
        <v>42312</v>
      </c>
      <c r="N55" s="11">
        <f t="shared" si="3"/>
        <v>42144</v>
      </c>
      <c r="O55" s="11">
        <f t="shared" si="3"/>
        <v>42522</v>
      </c>
      <c r="P55" s="11">
        <f t="shared" si="3"/>
        <v>42774</v>
      </c>
      <c r="Q55" s="11">
        <f t="shared" si="3"/>
        <v>37284</v>
      </c>
      <c r="R55" s="11">
        <f t="shared" si="3"/>
        <v>43398</v>
      </c>
      <c r="S55" s="11">
        <f t="shared" si="3"/>
        <v>36222</v>
      </c>
      <c r="T55" s="11">
        <f t="shared" si="3"/>
        <v>40056</v>
      </c>
      <c r="U55" s="11">
        <f t="shared" si="3"/>
        <v>41694</v>
      </c>
      <c r="V55" s="11">
        <f t="shared" si="3"/>
        <v>42618</v>
      </c>
      <c r="W55" s="11">
        <f t="shared" si="3"/>
        <v>43152</v>
      </c>
      <c r="X55" s="11">
        <f>SUM(X7:X54)</f>
        <v>43182</v>
      </c>
      <c r="Y55" s="11">
        <f t="shared" si="3"/>
        <v>43212</v>
      </c>
      <c r="Z55" s="11">
        <f t="shared" si="3"/>
        <v>42366</v>
      </c>
      <c r="AA55" s="11">
        <f t="shared" si="3"/>
        <v>42120</v>
      </c>
      <c r="AB55" s="11">
        <f t="shared" si="3"/>
        <v>40116</v>
      </c>
      <c r="AC55" s="11">
        <f t="shared" si="3"/>
        <v>39042</v>
      </c>
      <c r="AD55" s="11">
        <f t="shared" si="3"/>
        <v>41988</v>
      </c>
      <c r="AE55" s="11">
        <f t="shared" si="3"/>
        <v>42012</v>
      </c>
      <c r="AF55" s="12">
        <f t="shared" si="3"/>
        <v>46074</v>
      </c>
      <c r="AG55" s="203">
        <f>SUM(B55:AF55)</f>
        <v>1294020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56</v>
      </c>
      <c r="B56" s="7">
        <f t="shared" ref="B56:AF56" si="4">IF(B4="",SUM(B23:B50),0)</f>
        <v>24930</v>
      </c>
      <c r="C56" s="7">
        <f t="shared" si="4"/>
        <v>25140</v>
      </c>
      <c r="D56" s="7">
        <f t="shared" si="4"/>
        <v>0</v>
      </c>
      <c r="E56" s="7">
        <f t="shared" si="4"/>
        <v>24102</v>
      </c>
      <c r="F56" s="7">
        <f t="shared" si="4"/>
        <v>24306</v>
      </c>
      <c r="G56" s="7">
        <f t="shared" si="4"/>
        <v>16038</v>
      </c>
      <c r="H56" s="7">
        <f t="shared" si="4"/>
        <v>24372</v>
      </c>
      <c r="I56" s="7">
        <f t="shared" si="4"/>
        <v>22002</v>
      </c>
      <c r="J56" s="7">
        <f t="shared" si="4"/>
        <v>25140</v>
      </c>
      <c r="K56" s="7">
        <f t="shared" si="4"/>
        <v>0</v>
      </c>
      <c r="L56" s="7">
        <f t="shared" si="4"/>
        <v>0</v>
      </c>
      <c r="M56" s="7">
        <f t="shared" si="4"/>
        <v>24390</v>
      </c>
      <c r="N56" s="7">
        <f t="shared" si="4"/>
        <v>24420</v>
      </c>
      <c r="O56" s="7">
        <f t="shared" si="4"/>
        <v>24624</v>
      </c>
      <c r="P56" s="7">
        <f t="shared" si="4"/>
        <v>24708</v>
      </c>
      <c r="Q56" s="7">
        <f t="shared" si="4"/>
        <v>19218</v>
      </c>
      <c r="R56" s="7">
        <f t="shared" si="4"/>
        <v>0</v>
      </c>
      <c r="S56" s="7">
        <f t="shared" si="4"/>
        <v>18174</v>
      </c>
      <c r="T56" s="7">
        <f t="shared" si="4"/>
        <v>22686</v>
      </c>
      <c r="U56" s="7">
        <f t="shared" si="4"/>
        <v>23898</v>
      </c>
      <c r="V56" s="7">
        <f t="shared" si="4"/>
        <v>24696</v>
      </c>
      <c r="W56" s="7">
        <f t="shared" si="4"/>
        <v>25098</v>
      </c>
      <c r="X56" s="7">
        <f t="shared" si="4"/>
        <v>25182</v>
      </c>
      <c r="Y56" s="7">
        <f t="shared" si="4"/>
        <v>0</v>
      </c>
      <c r="Z56" s="7">
        <f t="shared" si="4"/>
        <v>24372</v>
      </c>
      <c r="AA56" s="7">
        <f t="shared" si="4"/>
        <v>24450</v>
      </c>
      <c r="AB56" s="7">
        <f t="shared" si="4"/>
        <v>21834</v>
      </c>
      <c r="AC56" s="7">
        <f t="shared" si="4"/>
        <v>23034</v>
      </c>
      <c r="AD56" s="7">
        <f t="shared" si="4"/>
        <v>23250</v>
      </c>
      <c r="AE56" s="7">
        <f t="shared" si="4"/>
        <v>24060</v>
      </c>
      <c r="AF56" s="24">
        <f t="shared" si="4"/>
        <v>0</v>
      </c>
      <c r="AG56" s="41">
        <f>SUM(B56:AF56)</f>
        <v>584124</v>
      </c>
    </row>
    <row r="57" spans="1:45" x14ac:dyDescent="0.2">
      <c r="A57" s="33" t="s">
        <v>55</v>
      </c>
      <c r="B57" s="7">
        <f t="shared" ref="B57:AF57" si="5">IF(B4="",SUM(B7:B22,B51:B54),SUM(B7:B54))</f>
        <v>18024</v>
      </c>
      <c r="C57" s="7">
        <f t="shared" si="5"/>
        <v>18030</v>
      </c>
      <c r="D57" s="7">
        <f t="shared" si="5"/>
        <v>43344</v>
      </c>
      <c r="E57" s="7">
        <f t="shared" si="5"/>
        <v>17898</v>
      </c>
      <c r="F57" s="7">
        <f t="shared" si="5"/>
        <v>17970</v>
      </c>
      <c r="G57" s="7">
        <f t="shared" si="5"/>
        <v>18024</v>
      </c>
      <c r="H57" s="7">
        <f t="shared" si="5"/>
        <v>17994</v>
      </c>
      <c r="I57" s="7">
        <f t="shared" si="5"/>
        <v>17904</v>
      </c>
      <c r="J57" s="7">
        <f t="shared" si="5"/>
        <v>18000</v>
      </c>
      <c r="K57" s="7">
        <f t="shared" si="5"/>
        <v>43284</v>
      </c>
      <c r="L57" s="7">
        <f t="shared" si="5"/>
        <v>43230</v>
      </c>
      <c r="M57" s="7">
        <f t="shared" si="5"/>
        <v>17922</v>
      </c>
      <c r="N57" s="7">
        <f t="shared" si="5"/>
        <v>17724</v>
      </c>
      <c r="O57" s="7">
        <f t="shared" si="5"/>
        <v>17898</v>
      </c>
      <c r="P57" s="7">
        <f t="shared" si="5"/>
        <v>18066</v>
      </c>
      <c r="Q57" s="7">
        <f t="shared" si="5"/>
        <v>18066</v>
      </c>
      <c r="R57" s="7">
        <f t="shared" si="5"/>
        <v>43398</v>
      </c>
      <c r="S57" s="7">
        <f t="shared" si="5"/>
        <v>18048</v>
      </c>
      <c r="T57" s="7">
        <f t="shared" si="5"/>
        <v>17370</v>
      </c>
      <c r="U57" s="7">
        <f t="shared" si="5"/>
        <v>17796</v>
      </c>
      <c r="V57" s="7">
        <f t="shared" si="5"/>
        <v>17922</v>
      </c>
      <c r="W57" s="7">
        <f t="shared" si="5"/>
        <v>18054</v>
      </c>
      <c r="X57" s="7">
        <f t="shared" si="5"/>
        <v>18000</v>
      </c>
      <c r="Y57" s="7">
        <f t="shared" si="5"/>
        <v>43212</v>
      </c>
      <c r="Z57" s="7">
        <f t="shared" si="5"/>
        <v>17994</v>
      </c>
      <c r="AA57" s="7">
        <f t="shared" si="5"/>
        <v>17670</v>
      </c>
      <c r="AB57" s="7">
        <f t="shared" si="5"/>
        <v>18282</v>
      </c>
      <c r="AC57" s="7">
        <f t="shared" si="5"/>
        <v>16008</v>
      </c>
      <c r="AD57" s="7">
        <f t="shared" si="5"/>
        <v>18738</v>
      </c>
      <c r="AE57" s="7">
        <f t="shared" si="5"/>
        <v>17952</v>
      </c>
      <c r="AF57" s="7">
        <f t="shared" si="5"/>
        <v>46074</v>
      </c>
      <c r="AG57" s="42">
        <f>SUM(B57:AF57)</f>
        <v>709896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894.875</v>
      </c>
      <c r="C59" s="7">
        <f t="shared" si="6"/>
        <v>899.375</v>
      </c>
      <c r="D59" s="7">
        <f t="shared" si="6"/>
        <v>903</v>
      </c>
      <c r="E59" s="7">
        <f t="shared" si="6"/>
        <v>875</v>
      </c>
      <c r="F59" s="7">
        <f t="shared" si="6"/>
        <v>880.75</v>
      </c>
      <c r="G59" s="7">
        <f t="shared" si="6"/>
        <v>709.625</v>
      </c>
      <c r="H59" s="7">
        <f t="shared" si="6"/>
        <v>882.625</v>
      </c>
      <c r="I59" s="7">
        <f t="shared" si="6"/>
        <v>831.375</v>
      </c>
      <c r="J59" s="7">
        <f t="shared" si="6"/>
        <v>898.75</v>
      </c>
      <c r="K59" s="7">
        <f t="shared" si="6"/>
        <v>901.75</v>
      </c>
      <c r="L59" s="7">
        <f t="shared" si="6"/>
        <v>900.625</v>
      </c>
      <c r="M59" s="7">
        <f t="shared" si="6"/>
        <v>881.5</v>
      </c>
      <c r="N59" s="7">
        <f t="shared" si="6"/>
        <v>878</v>
      </c>
      <c r="O59" s="7">
        <f t="shared" si="6"/>
        <v>885.875</v>
      </c>
      <c r="P59" s="7">
        <f t="shared" si="6"/>
        <v>891.125</v>
      </c>
      <c r="Q59" s="7">
        <f t="shared" si="6"/>
        <v>776.75</v>
      </c>
      <c r="R59" s="7">
        <f t="shared" si="6"/>
        <v>904.125</v>
      </c>
      <c r="S59" s="7">
        <f t="shared" si="6"/>
        <v>754.625</v>
      </c>
      <c r="T59" s="7">
        <f t="shared" si="6"/>
        <v>834.5</v>
      </c>
      <c r="U59" s="7">
        <f t="shared" si="6"/>
        <v>868.625</v>
      </c>
      <c r="V59" s="7">
        <f t="shared" si="6"/>
        <v>887.875</v>
      </c>
      <c r="W59" s="7">
        <f t="shared" si="6"/>
        <v>899</v>
      </c>
      <c r="X59" s="7">
        <f t="shared" si="6"/>
        <v>899.625</v>
      </c>
      <c r="Y59" s="7">
        <f t="shared" si="6"/>
        <v>900.25</v>
      </c>
      <c r="Z59" s="7">
        <f t="shared" si="6"/>
        <v>882.625</v>
      </c>
      <c r="AA59" s="7">
        <f t="shared" si="6"/>
        <v>877.5</v>
      </c>
      <c r="AB59" s="7">
        <f t="shared" si="6"/>
        <v>835.75</v>
      </c>
      <c r="AC59" s="7">
        <f t="shared" si="6"/>
        <v>813.375</v>
      </c>
      <c r="AD59" s="7">
        <f t="shared" si="6"/>
        <v>874.75</v>
      </c>
      <c r="AE59" s="7">
        <f t="shared" si="6"/>
        <v>875.25</v>
      </c>
      <c r="AF59" s="7">
        <f t="shared" si="6"/>
        <v>959.875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" si="7">MAX(B7:B54)</f>
        <v>918</v>
      </c>
      <c r="C60" s="7">
        <f t="shared" ref="C60:AF60" si="8">MAX(C7:C54)</f>
        <v>918</v>
      </c>
      <c r="D60" s="7">
        <f t="shared" si="8"/>
        <v>924</v>
      </c>
      <c r="E60" s="7">
        <f t="shared" si="8"/>
        <v>912</v>
      </c>
      <c r="F60" s="7">
        <f t="shared" si="8"/>
        <v>918</v>
      </c>
      <c r="G60" s="7">
        <f t="shared" si="8"/>
        <v>912</v>
      </c>
      <c r="H60" s="7">
        <f t="shared" si="8"/>
        <v>912</v>
      </c>
      <c r="I60" s="7">
        <f t="shared" si="8"/>
        <v>912</v>
      </c>
      <c r="J60" s="7">
        <f t="shared" si="8"/>
        <v>912</v>
      </c>
      <c r="K60" s="7">
        <f t="shared" si="8"/>
        <v>918</v>
      </c>
      <c r="L60" s="7">
        <f t="shared" si="8"/>
        <v>912</v>
      </c>
      <c r="M60" s="7">
        <f t="shared" si="8"/>
        <v>906</v>
      </c>
      <c r="N60" s="7">
        <f t="shared" si="8"/>
        <v>906</v>
      </c>
      <c r="O60" s="7">
        <f t="shared" si="8"/>
        <v>906</v>
      </c>
      <c r="P60" s="7">
        <f t="shared" si="8"/>
        <v>912</v>
      </c>
      <c r="Q60" s="7">
        <f t="shared" si="8"/>
        <v>918</v>
      </c>
      <c r="R60" s="7">
        <f t="shared" si="8"/>
        <v>912</v>
      </c>
      <c r="S60" s="7">
        <f t="shared" si="8"/>
        <v>912</v>
      </c>
      <c r="T60" s="7">
        <f t="shared" si="8"/>
        <v>924</v>
      </c>
      <c r="U60" s="7">
        <f t="shared" si="8"/>
        <v>912</v>
      </c>
      <c r="V60" s="7">
        <f t="shared" si="8"/>
        <v>918</v>
      </c>
      <c r="W60" s="7">
        <f t="shared" si="8"/>
        <v>930</v>
      </c>
      <c r="X60" s="7">
        <f t="shared" si="8"/>
        <v>918</v>
      </c>
      <c r="Y60" s="7">
        <f t="shared" si="8"/>
        <v>918</v>
      </c>
      <c r="Z60" s="7">
        <f t="shared" si="8"/>
        <v>912</v>
      </c>
      <c r="AA60" s="7">
        <f t="shared" si="8"/>
        <v>900</v>
      </c>
      <c r="AB60" s="7">
        <f t="shared" si="8"/>
        <v>966</v>
      </c>
      <c r="AC60" s="7">
        <f t="shared" si="8"/>
        <v>918</v>
      </c>
      <c r="AD60" s="7">
        <f t="shared" si="8"/>
        <v>960</v>
      </c>
      <c r="AE60" s="7">
        <f t="shared" si="8"/>
        <v>966</v>
      </c>
      <c r="AF60" s="7">
        <f t="shared" si="8"/>
        <v>984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" si="9">MIN(B7:B54)</f>
        <v>876</v>
      </c>
      <c r="C61" s="7">
        <f t="shared" ref="C61:AF61" si="10">MIN(C7:C54)</f>
        <v>882</v>
      </c>
      <c r="D61" s="7">
        <f t="shared" si="10"/>
        <v>882</v>
      </c>
      <c r="E61" s="7">
        <f t="shared" si="10"/>
        <v>798</v>
      </c>
      <c r="F61" s="7">
        <f t="shared" si="10"/>
        <v>828</v>
      </c>
      <c r="G61" s="7">
        <f t="shared" si="10"/>
        <v>0</v>
      </c>
      <c r="H61" s="7">
        <f t="shared" si="10"/>
        <v>846</v>
      </c>
      <c r="I61" s="7">
        <f t="shared" si="10"/>
        <v>0</v>
      </c>
      <c r="J61" s="7">
        <f t="shared" si="10"/>
        <v>882</v>
      </c>
      <c r="K61" s="7">
        <f t="shared" si="10"/>
        <v>888</v>
      </c>
      <c r="L61" s="7">
        <f t="shared" si="10"/>
        <v>876</v>
      </c>
      <c r="M61" s="7">
        <f t="shared" si="10"/>
        <v>852</v>
      </c>
      <c r="N61" s="7">
        <f t="shared" si="10"/>
        <v>828</v>
      </c>
      <c r="O61" s="7">
        <f t="shared" si="10"/>
        <v>852</v>
      </c>
      <c r="P61" s="7">
        <f t="shared" si="10"/>
        <v>840</v>
      </c>
      <c r="Q61" s="7">
        <f t="shared" si="10"/>
        <v>0</v>
      </c>
      <c r="R61" s="7">
        <f t="shared" si="10"/>
        <v>888</v>
      </c>
      <c r="S61" s="7">
        <f t="shared" si="10"/>
        <v>0</v>
      </c>
      <c r="T61" s="7">
        <f t="shared" si="10"/>
        <v>588</v>
      </c>
      <c r="U61" s="7">
        <f t="shared" si="10"/>
        <v>762</v>
      </c>
      <c r="V61" s="7">
        <f t="shared" si="10"/>
        <v>822</v>
      </c>
      <c r="W61" s="7">
        <f t="shared" si="10"/>
        <v>876</v>
      </c>
      <c r="X61" s="7">
        <f t="shared" si="10"/>
        <v>876</v>
      </c>
      <c r="Y61" s="7">
        <f t="shared" si="10"/>
        <v>882</v>
      </c>
      <c r="Z61" s="7">
        <f t="shared" si="10"/>
        <v>840</v>
      </c>
      <c r="AA61" s="7">
        <f t="shared" si="10"/>
        <v>840</v>
      </c>
      <c r="AB61" s="7">
        <f t="shared" si="10"/>
        <v>0</v>
      </c>
      <c r="AC61" s="7">
        <f t="shared" si="10"/>
        <v>714</v>
      </c>
      <c r="AD61" s="7">
        <f t="shared" si="10"/>
        <v>750</v>
      </c>
      <c r="AE61" s="7">
        <f t="shared" si="10"/>
        <v>846</v>
      </c>
      <c r="AF61" s="7">
        <f t="shared" si="10"/>
        <v>924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R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tr">
        <f>'4月'!A1</f>
        <v>令和７年度　時間帯別送電実績（３０分値）</v>
      </c>
    </row>
    <row r="3" spans="1:43" x14ac:dyDescent="0.2">
      <c r="A3" s="68">
        <f>'4月'!A3</f>
        <v>7</v>
      </c>
      <c r="B3" s="1" t="s">
        <v>62</v>
      </c>
      <c r="AF3" s="2" t="s">
        <v>52</v>
      </c>
    </row>
    <row r="4" spans="1:43" s="3" customFormat="1" hidden="1" x14ac:dyDescent="0.2">
      <c r="A4" s="3">
        <f>SUM(B4:AF4)</f>
        <v>6</v>
      </c>
      <c r="B4" s="3" t="str">
        <f t="shared" ref="B4:AE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>
        <f t="shared" si="0"/>
        <v>1</v>
      </c>
      <c r="I4" s="3" t="str">
        <f t="shared" si="0"/>
        <v/>
      </c>
      <c r="J4" s="3" t="str">
        <f>IF(J6="日",1,"")</f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>
        <f t="shared" si="0"/>
        <v>1</v>
      </c>
      <c r="P4" s="3">
        <v>1</v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>
        <f t="shared" si="0"/>
        <v>1</v>
      </c>
      <c r="W4" s="3" t="str">
        <f t="shared" si="0"/>
        <v/>
      </c>
      <c r="X4" s="3">
        <v>1</v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>
        <f t="shared" si="0"/>
        <v>1</v>
      </c>
      <c r="AD4" s="3" t="str">
        <f t="shared" si="0"/>
        <v/>
      </c>
      <c r="AE4" s="3" t="str">
        <f t="shared" si="0"/>
        <v/>
      </c>
      <c r="AF4" s="28"/>
    </row>
    <row r="5" spans="1:43" ht="13.5" customHeight="1" x14ac:dyDescent="0.2">
      <c r="A5" s="208" t="s">
        <v>53</v>
      </c>
      <c r="B5" s="13">
        <f>'8月'!AF5+1</f>
        <v>45901</v>
      </c>
      <c r="C5" s="14">
        <f>B5+1</f>
        <v>45902</v>
      </c>
      <c r="D5" s="14">
        <f>C5+1</f>
        <v>45903</v>
      </c>
      <c r="E5" s="14">
        <f t="shared" ref="E5:AD5" si="1">D5+1</f>
        <v>45904</v>
      </c>
      <c r="F5" s="14">
        <f t="shared" si="1"/>
        <v>45905</v>
      </c>
      <c r="G5" s="14">
        <f t="shared" si="1"/>
        <v>45906</v>
      </c>
      <c r="H5" s="14">
        <f t="shared" si="1"/>
        <v>45907</v>
      </c>
      <c r="I5" s="14">
        <f t="shared" si="1"/>
        <v>45908</v>
      </c>
      <c r="J5" s="14">
        <f t="shared" si="1"/>
        <v>45909</v>
      </c>
      <c r="K5" s="14">
        <f t="shared" si="1"/>
        <v>45910</v>
      </c>
      <c r="L5" s="14">
        <f t="shared" si="1"/>
        <v>45911</v>
      </c>
      <c r="M5" s="14">
        <f t="shared" si="1"/>
        <v>45912</v>
      </c>
      <c r="N5" s="14">
        <f t="shared" si="1"/>
        <v>45913</v>
      </c>
      <c r="O5" s="14">
        <f t="shared" si="1"/>
        <v>45914</v>
      </c>
      <c r="P5" s="14">
        <f t="shared" si="1"/>
        <v>45915</v>
      </c>
      <c r="Q5" s="14">
        <f t="shared" si="1"/>
        <v>45916</v>
      </c>
      <c r="R5" s="14">
        <f t="shared" si="1"/>
        <v>45917</v>
      </c>
      <c r="S5" s="14">
        <f t="shared" si="1"/>
        <v>45918</v>
      </c>
      <c r="T5" s="14">
        <f t="shared" si="1"/>
        <v>45919</v>
      </c>
      <c r="U5" s="14">
        <f t="shared" si="1"/>
        <v>45920</v>
      </c>
      <c r="V5" s="14">
        <f t="shared" si="1"/>
        <v>45921</v>
      </c>
      <c r="W5" s="14">
        <f t="shared" si="1"/>
        <v>45922</v>
      </c>
      <c r="X5" s="14">
        <f t="shared" si="1"/>
        <v>45923</v>
      </c>
      <c r="Y5" s="14">
        <f t="shared" si="1"/>
        <v>45924</v>
      </c>
      <c r="Z5" s="14">
        <f t="shared" si="1"/>
        <v>45925</v>
      </c>
      <c r="AA5" s="14">
        <f t="shared" si="1"/>
        <v>45926</v>
      </c>
      <c r="AB5" s="14">
        <f t="shared" si="1"/>
        <v>45927</v>
      </c>
      <c r="AC5" s="14">
        <f t="shared" si="1"/>
        <v>45928</v>
      </c>
      <c r="AD5" s="14">
        <f t="shared" si="1"/>
        <v>45929</v>
      </c>
      <c r="AE5" s="15">
        <f>AD5+1</f>
        <v>45930</v>
      </c>
      <c r="AF5" s="3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209"/>
      <c r="B6" s="16" t="str">
        <f>TEXT(B5,"aaa")</f>
        <v>月</v>
      </c>
      <c r="C6" s="17" t="str">
        <f>TEXT(C5,"aaa")</f>
        <v>火</v>
      </c>
      <c r="D6" s="17" t="str">
        <f t="shared" ref="D6:AD6" si="2">TEXT(D5,"aaa")</f>
        <v>水</v>
      </c>
      <c r="E6" s="17" t="str">
        <f t="shared" si="2"/>
        <v>木</v>
      </c>
      <c r="F6" s="17" t="str">
        <f t="shared" si="2"/>
        <v>金</v>
      </c>
      <c r="G6" s="17" t="str">
        <f t="shared" si="2"/>
        <v>土</v>
      </c>
      <c r="H6" s="17" t="str">
        <f t="shared" si="2"/>
        <v>日</v>
      </c>
      <c r="I6" s="17" t="str">
        <f t="shared" si="2"/>
        <v>月</v>
      </c>
      <c r="J6" s="17" t="str">
        <f t="shared" si="2"/>
        <v>火</v>
      </c>
      <c r="K6" s="17" t="str">
        <f t="shared" si="2"/>
        <v>水</v>
      </c>
      <c r="L6" s="17" t="str">
        <f t="shared" si="2"/>
        <v>木</v>
      </c>
      <c r="M6" s="17" t="str">
        <f t="shared" si="2"/>
        <v>金</v>
      </c>
      <c r="N6" s="17" t="str">
        <f t="shared" si="2"/>
        <v>土</v>
      </c>
      <c r="O6" s="17" t="str">
        <f t="shared" si="2"/>
        <v>日</v>
      </c>
      <c r="P6" s="17" t="str">
        <f t="shared" si="2"/>
        <v>月</v>
      </c>
      <c r="Q6" s="17" t="str">
        <f t="shared" si="2"/>
        <v>火</v>
      </c>
      <c r="R6" s="17" t="str">
        <f t="shared" si="2"/>
        <v>水</v>
      </c>
      <c r="S6" s="17" t="str">
        <f t="shared" si="2"/>
        <v>木</v>
      </c>
      <c r="T6" s="17" t="str">
        <f t="shared" si="2"/>
        <v>金</v>
      </c>
      <c r="U6" s="17" t="str">
        <f t="shared" si="2"/>
        <v>土</v>
      </c>
      <c r="V6" s="17" t="str">
        <f t="shared" si="2"/>
        <v>日</v>
      </c>
      <c r="W6" s="17" t="str">
        <f t="shared" si="2"/>
        <v>月</v>
      </c>
      <c r="X6" s="17" t="str">
        <f t="shared" si="2"/>
        <v>火</v>
      </c>
      <c r="Y6" s="17" t="str">
        <f t="shared" si="2"/>
        <v>水</v>
      </c>
      <c r="Z6" s="17" t="str">
        <f t="shared" si="2"/>
        <v>木</v>
      </c>
      <c r="AA6" s="17" t="str">
        <f t="shared" si="2"/>
        <v>金</v>
      </c>
      <c r="AB6" s="17" t="str">
        <f t="shared" si="2"/>
        <v>土</v>
      </c>
      <c r="AC6" s="17" t="str">
        <f t="shared" si="2"/>
        <v>日</v>
      </c>
      <c r="AD6" s="17" t="str">
        <f t="shared" si="2"/>
        <v>月</v>
      </c>
      <c r="AE6" s="17" t="str">
        <f>TEXT(AE5,"aaa")</f>
        <v>火</v>
      </c>
      <c r="AF6" s="36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9" t="s">
        <v>0</v>
      </c>
      <c r="B7" s="44">
        <v>966</v>
      </c>
      <c r="C7" s="53">
        <v>954</v>
      </c>
      <c r="D7" s="53">
        <v>930</v>
      </c>
      <c r="E7" s="53">
        <v>936</v>
      </c>
      <c r="F7" s="53">
        <v>960</v>
      </c>
      <c r="G7" s="53">
        <v>930</v>
      </c>
      <c r="H7" s="53">
        <v>930</v>
      </c>
      <c r="I7" s="53">
        <v>924</v>
      </c>
      <c r="J7" s="53">
        <v>906</v>
      </c>
      <c r="K7" s="53">
        <v>942</v>
      </c>
      <c r="L7" s="53">
        <v>936</v>
      </c>
      <c r="M7" s="53">
        <v>0</v>
      </c>
      <c r="N7" s="53">
        <v>924</v>
      </c>
      <c r="O7" s="53">
        <v>936</v>
      </c>
      <c r="P7" s="53">
        <v>936</v>
      </c>
      <c r="Q7" s="53">
        <v>930</v>
      </c>
      <c r="R7" s="53">
        <v>924</v>
      </c>
      <c r="S7" s="53">
        <v>930</v>
      </c>
      <c r="T7" s="53">
        <v>930</v>
      </c>
      <c r="U7" s="53">
        <v>930</v>
      </c>
      <c r="V7" s="53">
        <v>936</v>
      </c>
      <c r="W7" s="53">
        <v>948</v>
      </c>
      <c r="X7" s="53">
        <v>930</v>
      </c>
      <c r="Y7" s="53">
        <v>948</v>
      </c>
      <c r="Z7" s="53">
        <v>858</v>
      </c>
      <c r="AA7" s="53">
        <v>816</v>
      </c>
      <c r="AB7" s="53">
        <v>924</v>
      </c>
      <c r="AC7" s="53">
        <v>930</v>
      </c>
      <c r="AD7" s="53">
        <v>924</v>
      </c>
      <c r="AE7" s="54">
        <v>888</v>
      </c>
      <c r="AF7" s="51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20" t="s">
        <v>1</v>
      </c>
      <c r="B8" s="45">
        <v>960</v>
      </c>
      <c r="C8" s="55">
        <v>960</v>
      </c>
      <c r="D8" s="55">
        <v>948</v>
      </c>
      <c r="E8" s="55">
        <v>924</v>
      </c>
      <c r="F8" s="55">
        <v>960</v>
      </c>
      <c r="G8" s="55">
        <v>930</v>
      </c>
      <c r="H8" s="55">
        <v>936</v>
      </c>
      <c r="I8" s="55">
        <v>936</v>
      </c>
      <c r="J8" s="55">
        <v>936</v>
      </c>
      <c r="K8" s="55">
        <v>930</v>
      </c>
      <c r="L8" s="55">
        <v>918</v>
      </c>
      <c r="M8" s="55">
        <v>0</v>
      </c>
      <c r="N8" s="55">
        <v>924</v>
      </c>
      <c r="O8" s="55">
        <v>936</v>
      </c>
      <c r="P8" s="55">
        <v>930</v>
      </c>
      <c r="Q8" s="55">
        <v>918</v>
      </c>
      <c r="R8" s="55">
        <v>930</v>
      </c>
      <c r="S8" s="55">
        <v>912</v>
      </c>
      <c r="T8" s="55">
        <v>918</v>
      </c>
      <c r="U8" s="55">
        <v>924</v>
      </c>
      <c r="V8" s="55">
        <v>924</v>
      </c>
      <c r="W8" s="55">
        <v>936</v>
      </c>
      <c r="X8" s="55">
        <v>954</v>
      </c>
      <c r="Y8" s="55">
        <v>936</v>
      </c>
      <c r="Z8" s="55">
        <v>852</v>
      </c>
      <c r="AA8" s="55">
        <v>864</v>
      </c>
      <c r="AB8" s="55">
        <v>930</v>
      </c>
      <c r="AC8" s="55">
        <v>924</v>
      </c>
      <c r="AD8" s="55">
        <v>906</v>
      </c>
      <c r="AE8" s="56">
        <v>888</v>
      </c>
      <c r="AF8" s="52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20" t="s">
        <v>2</v>
      </c>
      <c r="B9" s="45">
        <v>966</v>
      </c>
      <c r="C9" s="55">
        <v>966</v>
      </c>
      <c r="D9" s="55">
        <v>942</v>
      </c>
      <c r="E9" s="55">
        <v>966</v>
      </c>
      <c r="F9" s="55">
        <v>960</v>
      </c>
      <c r="G9" s="55">
        <v>936</v>
      </c>
      <c r="H9" s="55">
        <v>936</v>
      </c>
      <c r="I9" s="55">
        <v>936</v>
      </c>
      <c r="J9" s="55">
        <v>930</v>
      </c>
      <c r="K9" s="55">
        <v>936</v>
      </c>
      <c r="L9" s="55">
        <v>942</v>
      </c>
      <c r="M9" s="55">
        <v>282</v>
      </c>
      <c r="N9" s="55">
        <v>930</v>
      </c>
      <c r="O9" s="55">
        <v>924</v>
      </c>
      <c r="P9" s="55">
        <v>924</v>
      </c>
      <c r="Q9" s="55">
        <v>918</v>
      </c>
      <c r="R9" s="55">
        <v>930</v>
      </c>
      <c r="S9" s="55">
        <v>924</v>
      </c>
      <c r="T9" s="55">
        <v>930</v>
      </c>
      <c r="U9" s="55">
        <v>924</v>
      </c>
      <c r="V9" s="55">
        <v>936</v>
      </c>
      <c r="W9" s="55">
        <v>948</v>
      </c>
      <c r="X9" s="55">
        <v>948</v>
      </c>
      <c r="Y9" s="55">
        <v>942</v>
      </c>
      <c r="Z9" s="55">
        <v>852</v>
      </c>
      <c r="AA9" s="55">
        <v>828</v>
      </c>
      <c r="AB9" s="55">
        <v>930</v>
      </c>
      <c r="AC9" s="55">
        <v>942</v>
      </c>
      <c r="AD9" s="55">
        <v>918</v>
      </c>
      <c r="AE9" s="56">
        <v>888</v>
      </c>
      <c r="AF9" s="52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20" t="s">
        <v>3</v>
      </c>
      <c r="B10" s="45">
        <v>966</v>
      </c>
      <c r="C10" s="55">
        <v>960</v>
      </c>
      <c r="D10" s="55">
        <v>966</v>
      </c>
      <c r="E10" s="55">
        <v>954</v>
      </c>
      <c r="F10" s="55">
        <v>960</v>
      </c>
      <c r="G10" s="55">
        <v>930</v>
      </c>
      <c r="H10" s="55">
        <v>930</v>
      </c>
      <c r="I10" s="55">
        <v>924</v>
      </c>
      <c r="J10" s="55">
        <v>972</v>
      </c>
      <c r="K10" s="55">
        <v>948</v>
      </c>
      <c r="L10" s="55">
        <v>930</v>
      </c>
      <c r="M10" s="55">
        <v>810</v>
      </c>
      <c r="N10" s="55">
        <v>936</v>
      </c>
      <c r="O10" s="55">
        <v>942</v>
      </c>
      <c r="P10" s="55">
        <v>936</v>
      </c>
      <c r="Q10" s="55">
        <v>948</v>
      </c>
      <c r="R10" s="55">
        <v>930</v>
      </c>
      <c r="S10" s="55">
        <v>918</v>
      </c>
      <c r="T10" s="55">
        <v>936</v>
      </c>
      <c r="U10" s="55">
        <v>936</v>
      </c>
      <c r="V10" s="55">
        <v>930</v>
      </c>
      <c r="W10" s="55">
        <v>942</v>
      </c>
      <c r="X10" s="55">
        <v>948</v>
      </c>
      <c r="Y10" s="55">
        <v>948</v>
      </c>
      <c r="Z10" s="55">
        <v>876</v>
      </c>
      <c r="AA10" s="55">
        <v>834</v>
      </c>
      <c r="AB10" s="55">
        <v>918</v>
      </c>
      <c r="AC10" s="55">
        <v>936</v>
      </c>
      <c r="AD10" s="55">
        <v>918</v>
      </c>
      <c r="AE10" s="56">
        <v>900</v>
      </c>
      <c r="AF10" s="52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20" t="s">
        <v>4</v>
      </c>
      <c r="B11" s="49">
        <v>954</v>
      </c>
      <c r="C11" s="62">
        <v>918</v>
      </c>
      <c r="D11" s="62">
        <v>924</v>
      </c>
      <c r="E11" s="62">
        <v>954</v>
      </c>
      <c r="F11" s="62">
        <v>948</v>
      </c>
      <c r="G11" s="62">
        <v>924</v>
      </c>
      <c r="H11" s="62">
        <v>930</v>
      </c>
      <c r="I11" s="62">
        <v>924</v>
      </c>
      <c r="J11" s="62">
        <v>930</v>
      </c>
      <c r="K11" s="62">
        <v>906</v>
      </c>
      <c r="L11" s="62">
        <v>888</v>
      </c>
      <c r="M11" s="62">
        <v>840</v>
      </c>
      <c r="N11" s="62">
        <v>894</v>
      </c>
      <c r="O11" s="62">
        <v>888</v>
      </c>
      <c r="P11" s="62">
        <v>906</v>
      </c>
      <c r="Q11" s="62">
        <v>948</v>
      </c>
      <c r="R11" s="62">
        <v>918</v>
      </c>
      <c r="S11" s="62">
        <v>906</v>
      </c>
      <c r="T11" s="62">
        <v>924</v>
      </c>
      <c r="U11" s="62">
        <v>924</v>
      </c>
      <c r="V11" s="62">
        <v>924</v>
      </c>
      <c r="W11" s="62">
        <v>918</v>
      </c>
      <c r="X11" s="62">
        <v>876</v>
      </c>
      <c r="Y11" s="62">
        <v>870</v>
      </c>
      <c r="Z11" s="62">
        <v>780</v>
      </c>
      <c r="AA11" s="62">
        <v>786</v>
      </c>
      <c r="AB11" s="62">
        <v>852</v>
      </c>
      <c r="AC11" s="62">
        <v>936</v>
      </c>
      <c r="AD11" s="62">
        <v>924</v>
      </c>
      <c r="AE11" s="64">
        <v>894</v>
      </c>
      <c r="AF11" s="52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20" t="s">
        <v>5</v>
      </c>
      <c r="B12" s="45">
        <v>966</v>
      </c>
      <c r="C12" s="55">
        <v>930</v>
      </c>
      <c r="D12" s="55">
        <v>966</v>
      </c>
      <c r="E12" s="55">
        <v>954</v>
      </c>
      <c r="F12" s="55">
        <v>954</v>
      </c>
      <c r="G12" s="55">
        <v>924</v>
      </c>
      <c r="H12" s="55">
        <v>936</v>
      </c>
      <c r="I12" s="55">
        <v>912</v>
      </c>
      <c r="J12" s="55">
        <v>888</v>
      </c>
      <c r="K12" s="55">
        <v>900</v>
      </c>
      <c r="L12" s="55">
        <v>894</v>
      </c>
      <c r="M12" s="55">
        <v>840</v>
      </c>
      <c r="N12" s="55">
        <v>918</v>
      </c>
      <c r="O12" s="55">
        <v>900</v>
      </c>
      <c r="P12" s="55">
        <v>906</v>
      </c>
      <c r="Q12" s="55">
        <v>930</v>
      </c>
      <c r="R12" s="55">
        <v>930</v>
      </c>
      <c r="S12" s="55">
        <v>894</v>
      </c>
      <c r="T12" s="55">
        <v>930</v>
      </c>
      <c r="U12" s="55">
        <v>912</v>
      </c>
      <c r="V12" s="55">
        <v>918</v>
      </c>
      <c r="W12" s="55">
        <v>924</v>
      </c>
      <c r="X12" s="55">
        <v>888</v>
      </c>
      <c r="Y12" s="55">
        <v>876</v>
      </c>
      <c r="Z12" s="55">
        <v>774</v>
      </c>
      <c r="AA12" s="55">
        <v>780</v>
      </c>
      <c r="AB12" s="55">
        <v>870</v>
      </c>
      <c r="AC12" s="55">
        <v>930</v>
      </c>
      <c r="AD12" s="55">
        <v>924</v>
      </c>
      <c r="AE12" s="56">
        <v>894</v>
      </c>
      <c r="AF12" s="52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20" t="s">
        <v>6</v>
      </c>
      <c r="B13" s="45">
        <v>960</v>
      </c>
      <c r="C13" s="55">
        <v>960</v>
      </c>
      <c r="D13" s="55">
        <v>954</v>
      </c>
      <c r="E13" s="55">
        <v>966</v>
      </c>
      <c r="F13" s="55">
        <v>954</v>
      </c>
      <c r="G13" s="55">
        <v>924</v>
      </c>
      <c r="H13" s="55">
        <v>930</v>
      </c>
      <c r="I13" s="55">
        <v>936</v>
      </c>
      <c r="J13" s="55">
        <v>870</v>
      </c>
      <c r="K13" s="55">
        <v>936</v>
      </c>
      <c r="L13" s="55">
        <v>930</v>
      </c>
      <c r="M13" s="55">
        <v>882</v>
      </c>
      <c r="N13" s="55">
        <v>918</v>
      </c>
      <c r="O13" s="55">
        <v>924</v>
      </c>
      <c r="P13" s="55">
        <v>912</v>
      </c>
      <c r="Q13" s="55">
        <v>966</v>
      </c>
      <c r="R13" s="55">
        <v>966</v>
      </c>
      <c r="S13" s="55">
        <v>930</v>
      </c>
      <c r="T13" s="55">
        <v>924</v>
      </c>
      <c r="U13" s="55">
        <v>936</v>
      </c>
      <c r="V13" s="55">
        <v>924</v>
      </c>
      <c r="W13" s="55">
        <v>954</v>
      </c>
      <c r="X13" s="55">
        <v>954</v>
      </c>
      <c r="Y13" s="55">
        <v>954</v>
      </c>
      <c r="Z13" s="55">
        <v>846</v>
      </c>
      <c r="AA13" s="55">
        <v>834</v>
      </c>
      <c r="AB13" s="55">
        <v>930</v>
      </c>
      <c r="AC13" s="55">
        <v>942</v>
      </c>
      <c r="AD13" s="55">
        <v>924</v>
      </c>
      <c r="AE13" s="56">
        <v>900</v>
      </c>
      <c r="AF13" s="52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8" t="s">
        <v>7</v>
      </c>
      <c r="B14" s="46">
        <v>966</v>
      </c>
      <c r="C14" s="57">
        <v>960</v>
      </c>
      <c r="D14" s="57">
        <v>966</v>
      </c>
      <c r="E14" s="57">
        <v>960</v>
      </c>
      <c r="F14" s="57">
        <v>960</v>
      </c>
      <c r="G14" s="57">
        <v>930</v>
      </c>
      <c r="H14" s="57">
        <v>924</v>
      </c>
      <c r="I14" s="57">
        <v>936</v>
      </c>
      <c r="J14" s="57">
        <v>876</v>
      </c>
      <c r="K14" s="57">
        <v>942</v>
      </c>
      <c r="L14" s="57">
        <v>930</v>
      </c>
      <c r="M14" s="57">
        <v>930</v>
      </c>
      <c r="N14" s="57">
        <v>936</v>
      </c>
      <c r="O14" s="57">
        <v>936</v>
      </c>
      <c r="P14" s="57">
        <v>942</v>
      </c>
      <c r="Q14" s="57">
        <v>966</v>
      </c>
      <c r="R14" s="57">
        <v>966</v>
      </c>
      <c r="S14" s="57">
        <v>930</v>
      </c>
      <c r="T14" s="57">
        <v>942</v>
      </c>
      <c r="U14" s="57">
        <v>930</v>
      </c>
      <c r="V14" s="57">
        <v>942</v>
      </c>
      <c r="W14" s="57">
        <v>954</v>
      </c>
      <c r="X14" s="57">
        <v>948</v>
      </c>
      <c r="Y14" s="57">
        <v>948</v>
      </c>
      <c r="Z14" s="57">
        <v>882</v>
      </c>
      <c r="AA14" s="57">
        <v>852</v>
      </c>
      <c r="AB14" s="57">
        <v>942</v>
      </c>
      <c r="AC14" s="57">
        <v>936</v>
      </c>
      <c r="AD14" s="57">
        <v>930</v>
      </c>
      <c r="AE14" s="58">
        <v>906</v>
      </c>
      <c r="AF14" s="52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9" t="s">
        <v>8</v>
      </c>
      <c r="B15" s="45">
        <v>972</v>
      </c>
      <c r="C15" s="55">
        <v>966</v>
      </c>
      <c r="D15" s="55">
        <v>966</v>
      </c>
      <c r="E15" s="55">
        <v>948</v>
      </c>
      <c r="F15" s="55">
        <v>966</v>
      </c>
      <c r="G15" s="55">
        <v>930</v>
      </c>
      <c r="H15" s="55">
        <v>936</v>
      </c>
      <c r="I15" s="55">
        <v>924</v>
      </c>
      <c r="J15" s="55">
        <v>864</v>
      </c>
      <c r="K15" s="55">
        <v>942</v>
      </c>
      <c r="L15" s="55">
        <v>924</v>
      </c>
      <c r="M15" s="55">
        <v>930</v>
      </c>
      <c r="N15" s="55">
        <v>930</v>
      </c>
      <c r="O15" s="55">
        <v>936</v>
      </c>
      <c r="P15" s="55">
        <v>936</v>
      </c>
      <c r="Q15" s="55">
        <v>972</v>
      </c>
      <c r="R15" s="55">
        <v>960</v>
      </c>
      <c r="S15" s="55">
        <v>936</v>
      </c>
      <c r="T15" s="55">
        <v>930</v>
      </c>
      <c r="U15" s="55">
        <v>936</v>
      </c>
      <c r="V15" s="55">
        <v>930</v>
      </c>
      <c r="W15" s="55">
        <v>948</v>
      </c>
      <c r="X15" s="55">
        <v>948</v>
      </c>
      <c r="Y15" s="55">
        <v>948</v>
      </c>
      <c r="Z15" s="55">
        <v>858</v>
      </c>
      <c r="AA15" s="55">
        <v>852</v>
      </c>
      <c r="AB15" s="55">
        <v>930</v>
      </c>
      <c r="AC15" s="55">
        <v>936</v>
      </c>
      <c r="AD15" s="55">
        <v>936</v>
      </c>
      <c r="AE15" s="56">
        <v>894</v>
      </c>
      <c r="AF15" s="52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20" t="s">
        <v>9</v>
      </c>
      <c r="B16" s="45">
        <v>966</v>
      </c>
      <c r="C16" s="55">
        <v>960</v>
      </c>
      <c r="D16" s="55">
        <v>966</v>
      </c>
      <c r="E16" s="55">
        <v>966</v>
      </c>
      <c r="F16" s="55">
        <v>954</v>
      </c>
      <c r="G16" s="55">
        <v>924</v>
      </c>
      <c r="H16" s="55">
        <v>930</v>
      </c>
      <c r="I16" s="55">
        <v>930</v>
      </c>
      <c r="J16" s="55">
        <v>870</v>
      </c>
      <c r="K16" s="55">
        <v>948</v>
      </c>
      <c r="L16" s="55">
        <v>930</v>
      </c>
      <c r="M16" s="55">
        <v>936</v>
      </c>
      <c r="N16" s="55">
        <v>924</v>
      </c>
      <c r="O16" s="55">
        <v>936</v>
      </c>
      <c r="P16" s="55">
        <v>942</v>
      </c>
      <c r="Q16" s="55">
        <v>966</v>
      </c>
      <c r="R16" s="55">
        <v>972</v>
      </c>
      <c r="S16" s="55">
        <v>930</v>
      </c>
      <c r="T16" s="55">
        <v>948</v>
      </c>
      <c r="U16" s="55">
        <v>936</v>
      </c>
      <c r="V16" s="55">
        <v>942</v>
      </c>
      <c r="W16" s="55">
        <v>948</v>
      </c>
      <c r="X16" s="55">
        <v>948</v>
      </c>
      <c r="Y16" s="55">
        <v>942</v>
      </c>
      <c r="Z16" s="55">
        <v>864</v>
      </c>
      <c r="AA16" s="55">
        <v>846</v>
      </c>
      <c r="AB16" s="55">
        <v>936</v>
      </c>
      <c r="AC16" s="55">
        <v>930</v>
      </c>
      <c r="AD16" s="55">
        <v>924</v>
      </c>
      <c r="AE16" s="56">
        <v>894</v>
      </c>
      <c r="AF16" s="52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20" t="s">
        <v>10</v>
      </c>
      <c r="B17" s="45">
        <v>960</v>
      </c>
      <c r="C17" s="55">
        <v>966</v>
      </c>
      <c r="D17" s="55">
        <v>966</v>
      </c>
      <c r="E17" s="55">
        <v>960</v>
      </c>
      <c r="F17" s="55">
        <v>960</v>
      </c>
      <c r="G17" s="55">
        <v>936</v>
      </c>
      <c r="H17" s="55">
        <v>936</v>
      </c>
      <c r="I17" s="55">
        <v>966</v>
      </c>
      <c r="J17" s="55">
        <v>888</v>
      </c>
      <c r="K17" s="55">
        <v>978</v>
      </c>
      <c r="L17" s="55">
        <v>960</v>
      </c>
      <c r="M17" s="55">
        <v>930</v>
      </c>
      <c r="N17" s="55">
        <v>930</v>
      </c>
      <c r="O17" s="55">
        <v>936</v>
      </c>
      <c r="P17" s="55">
        <v>936</v>
      </c>
      <c r="Q17" s="55">
        <v>978</v>
      </c>
      <c r="R17" s="55">
        <v>966</v>
      </c>
      <c r="S17" s="55">
        <v>924</v>
      </c>
      <c r="T17" s="55">
        <v>936</v>
      </c>
      <c r="U17" s="55">
        <v>930</v>
      </c>
      <c r="V17" s="55">
        <v>924</v>
      </c>
      <c r="W17" s="55">
        <v>948</v>
      </c>
      <c r="X17" s="55">
        <v>948</v>
      </c>
      <c r="Y17" s="55">
        <v>942</v>
      </c>
      <c r="Z17" s="55">
        <v>858</v>
      </c>
      <c r="AA17" s="55">
        <v>846</v>
      </c>
      <c r="AB17" s="55">
        <v>912</v>
      </c>
      <c r="AC17" s="55">
        <v>936</v>
      </c>
      <c r="AD17" s="55">
        <v>912</v>
      </c>
      <c r="AE17" s="56">
        <v>900</v>
      </c>
      <c r="AF17" s="52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20" t="s">
        <v>11</v>
      </c>
      <c r="B18" s="45">
        <v>966</v>
      </c>
      <c r="C18" s="55">
        <v>954</v>
      </c>
      <c r="D18" s="55">
        <v>966</v>
      </c>
      <c r="E18" s="55">
        <v>978</v>
      </c>
      <c r="F18" s="55">
        <v>960</v>
      </c>
      <c r="G18" s="55">
        <v>936</v>
      </c>
      <c r="H18" s="55">
        <v>924</v>
      </c>
      <c r="I18" s="55">
        <v>972</v>
      </c>
      <c r="J18" s="55">
        <v>894</v>
      </c>
      <c r="K18" s="55">
        <v>972</v>
      </c>
      <c r="L18" s="55">
        <v>960</v>
      </c>
      <c r="M18" s="55">
        <v>936</v>
      </c>
      <c r="N18" s="55">
        <v>936</v>
      </c>
      <c r="O18" s="55">
        <v>930</v>
      </c>
      <c r="P18" s="55">
        <v>942</v>
      </c>
      <c r="Q18" s="55">
        <v>966</v>
      </c>
      <c r="R18" s="55">
        <v>966</v>
      </c>
      <c r="S18" s="55">
        <v>936</v>
      </c>
      <c r="T18" s="55">
        <v>936</v>
      </c>
      <c r="U18" s="55">
        <v>936</v>
      </c>
      <c r="V18" s="55">
        <v>936</v>
      </c>
      <c r="W18" s="55">
        <v>948</v>
      </c>
      <c r="X18" s="55">
        <v>954</v>
      </c>
      <c r="Y18" s="55">
        <v>948</v>
      </c>
      <c r="Z18" s="55">
        <v>846</v>
      </c>
      <c r="AA18" s="55">
        <v>840</v>
      </c>
      <c r="AB18" s="55">
        <v>930</v>
      </c>
      <c r="AC18" s="55">
        <v>936</v>
      </c>
      <c r="AD18" s="55">
        <v>918</v>
      </c>
      <c r="AE18" s="56">
        <v>894</v>
      </c>
      <c r="AF18" s="52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20" t="s">
        <v>12</v>
      </c>
      <c r="B19" s="45">
        <v>960</v>
      </c>
      <c r="C19" s="55">
        <v>966</v>
      </c>
      <c r="D19" s="55">
        <v>960</v>
      </c>
      <c r="E19" s="55">
        <v>960</v>
      </c>
      <c r="F19" s="55">
        <v>966</v>
      </c>
      <c r="G19" s="55">
        <v>936</v>
      </c>
      <c r="H19" s="55">
        <v>936</v>
      </c>
      <c r="I19" s="55">
        <v>966</v>
      </c>
      <c r="J19" s="55">
        <v>906</v>
      </c>
      <c r="K19" s="55">
        <v>966</v>
      </c>
      <c r="L19" s="55">
        <v>960</v>
      </c>
      <c r="M19" s="55">
        <v>924</v>
      </c>
      <c r="N19" s="55">
        <v>930</v>
      </c>
      <c r="O19" s="55">
        <v>936</v>
      </c>
      <c r="P19" s="55">
        <v>942</v>
      </c>
      <c r="Q19" s="55">
        <v>978</v>
      </c>
      <c r="R19" s="55">
        <v>966</v>
      </c>
      <c r="S19" s="55">
        <v>930</v>
      </c>
      <c r="T19" s="55">
        <v>942</v>
      </c>
      <c r="U19" s="55">
        <v>936</v>
      </c>
      <c r="V19" s="55">
        <v>930</v>
      </c>
      <c r="W19" s="55">
        <v>948</v>
      </c>
      <c r="X19" s="55">
        <v>948</v>
      </c>
      <c r="Y19" s="55">
        <v>948</v>
      </c>
      <c r="Z19" s="55">
        <v>876</v>
      </c>
      <c r="AA19" s="55">
        <v>852</v>
      </c>
      <c r="AB19" s="55">
        <v>918</v>
      </c>
      <c r="AC19" s="55">
        <v>942</v>
      </c>
      <c r="AD19" s="55">
        <v>930</v>
      </c>
      <c r="AE19" s="56">
        <v>900</v>
      </c>
      <c r="AF19" s="52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20" t="s">
        <v>13</v>
      </c>
      <c r="B20" s="45">
        <v>954</v>
      </c>
      <c r="C20" s="55">
        <v>948</v>
      </c>
      <c r="D20" s="55">
        <v>960</v>
      </c>
      <c r="E20" s="55">
        <v>960</v>
      </c>
      <c r="F20" s="55">
        <v>954</v>
      </c>
      <c r="G20" s="55">
        <v>930</v>
      </c>
      <c r="H20" s="55">
        <v>924</v>
      </c>
      <c r="I20" s="55">
        <v>960</v>
      </c>
      <c r="J20" s="55">
        <v>930</v>
      </c>
      <c r="K20" s="55">
        <v>960</v>
      </c>
      <c r="L20" s="55">
        <v>954</v>
      </c>
      <c r="M20" s="55">
        <v>930</v>
      </c>
      <c r="N20" s="55">
        <v>930</v>
      </c>
      <c r="O20" s="55">
        <v>930</v>
      </c>
      <c r="P20" s="55">
        <v>930</v>
      </c>
      <c r="Q20" s="55">
        <v>972</v>
      </c>
      <c r="R20" s="55">
        <v>960</v>
      </c>
      <c r="S20" s="55">
        <v>930</v>
      </c>
      <c r="T20" s="55">
        <v>942</v>
      </c>
      <c r="U20" s="55">
        <v>936</v>
      </c>
      <c r="V20" s="55">
        <v>936</v>
      </c>
      <c r="W20" s="55">
        <v>924</v>
      </c>
      <c r="X20" s="55">
        <v>948</v>
      </c>
      <c r="Y20" s="55">
        <v>936</v>
      </c>
      <c r="Z20" s="55">
        <v>870</v>
      </c>
      <c r="AA20" s="55">
        <v>864</v>
      </c>
      <c r="AB20" s="55">
        <v>924</v>
      </c>
      <c r="AC20" s="55">
        <v>936</v>
      </c>
      <c r="AD20" s="55">
        <v>930</v>
      </c>
      <c r="AE20" s="56">
        <v>900</v>
      </c>
      <c r="AF20" s="52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20" t="s">
        <v>14</v>
      </c>
      <c r="B21" s="45">
        <v>948</v>
      </c>
      <c r="C21" s="55">
        <v>954</v>
      </c>
      <c r="D21" s="55">
        <v>966</v>
      </c>
      <c r="E21" s="55">
        <v>948</v>
      </c>
      <c r="F21" s="55">
        <v>948</v>
      </c>
      <c r="G21" s="55">
        <v>936</v>
      </c>
      <c r="H21" s="55">
        <v>936</v>
      </c>
      <c r="I21" s="55">
        <v>954</v>
      </c>
      <c r="J21" s="55">
        <v>966</v>
      </c>
      <c r="K21" s="55">
        <v>966</v>
      </c>
      <c r="L21" s="55">
        <v>942</v>
      </c>
      <c r="M21" s="55">
        <v>924</v>
      </c>
      <c r="N21" s="55">
        <v>930</v>
      </c>
      <c r="O21" s="55">
        <v>942</v>
      </c>
      <c r="P21" s="55">
        <v>942</v>
      </c>
      <c r="Q21" s="55">
        <v>972</v>
      </c>
      <c r="R21" s="55">
        <v>954</v>
      </c>
      <c r="S21" s="55">
        <v>930</v>
      </c>
      <c r="T21" s="55">
        <v>942</v>
      </c>
      <c r="U21" s="55">
        <v>942</v>
      </c>
      <c r="V21" s="55">
        <v>936</v>
      </c>
      <c r="W21" s="55">
        <v>936</v>
      </c>
      <c r="X21" s="55">
        <v>942</v>
      </c>
      <c r="Y21" s="55">
        <v>948</v>
      </c>
      <c r="Z21" s="55">
        <v>858</v>
      </c>
      <c r="AA21" s="55">
        <v>840</v>
      </c>
      <c r="AB21" s="55">
        <v>924</v>
      </c>
      <c r="AC21" s="55">
        <v>930</v>
      </c>
      <c r="AD21" s="55">
        <v>924</v>
      </c>
      <c r="AE21" s="56">
        <v>894</v>
      </c>
      <c r="AF21" s="52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8" t="s">
        <v>15</v>
      </c>
      <c r="B22" s="47">
        <v>930</v>
      </c>
      <c r="C22" s="59">
        <v>948</v>
      </c>
      <c r="D22" s="59">
        <v>948</v>
      </c>
      <c r="E22" s="59">
        <v>942</v>
      </c>
      <c r="F22" s="59">
        <v>918</v>
      </c>
      <c r="G22" s="59">
        <v>936</v>
      </c>
      <c r="H22" s="59">
        <v>924</v>
      </c>
      <c r="I22" s="59">
        <v>960</v>
      </c>
      <c r="J22" s="59">
        <v>960</v>
      </c>
      <c r="K22" s="59">
        <v>948</v>
      </c>
      <c r="L22" s="59">
        <v>948</v>
      </c>
      <c r="M22" s="59">
        <v>918</v>
      </c>
      <c r="N22" s="59">
        <v>918</v>
      </c>
      <c r="O22" s="59">
        <v>930</v>
      </c>
      <c r="P22" s="59">
        <v>930</v>
      </c>
      <c r="Q22" s="59">
        <v>966</v>
      </c>
      <c r="R22" s="59">
        <v>948</v>
      </c>
      <c r="S22" s="59">
        <v>918</v>
      </c>
      <c r="T22" s="59">
        <v>942</v>
      </c>
      <c r="U22" s="59">
        <v>936</v>
      </c>
      <c r="V22" s="59">
        <v>942</v>
      </c>
      <c r="W22" s="59">
        <v>942</v>
      </c>
      <c r="X22" s="59">
        <v>948</v>
      </c>
      <c r="Y22" s="59">
        <v>942</v>
      </c>
      <c r="Z22" s="59">
        <v>858</v>
      </c>
      <c r="AA22" s="59">
        <v>840</v>
      </c>
      <c r="AB22" s="59">
        <v>930</v>
      </c>
      <c r="AC22" s="59">
        <v>936</v>
      </c>
      <c r="AD22" s="59">
        <v>912</v>
      </c>
      <c r="AE22" s="60">
        <v>900</v>
      </c>
      <c r="AF22" s="52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9" t="s">
        <v>16</v>
      </c>
      <c r="B23" s="44">
        <v>936</v>
      </c>
      <c r="C23" s="53">
        <v>942</v>
      </c>
      <c r="D23" s="53">
        <v>936</v>
      </c>
      <c r="E23" s="53">
        <v>936</v>
      </c>
      <c r="F23" s="53">
        <v>924</v>
      </c>
      <c r="G23" s="53">
        <v>936</v>
      </c>
      <c r="H23" s="53">
        <v>924</v>
      </c>
      <c r="I23" s="53">
        <v>930</v>
      </c>
      <c r="J23" s="53">
        <v>954</v>
      </c>
      <c r="K23" s="53">
        <v>936</v>
      </c>
      <c r="L23" s="53">
        <v>936</v>
      </c>
      <c r="M23" s="53">
        <v>900</v>
      </c>
      <c r="N23" s="53">
        <v>912</v>
      </c>
      <c r="O23" s="53">
        <v>924</v>
      </c>
      <c r="P23" s="53">
        <v>930</v>
      </c>
      <c r="Q23" s="53">
        <v>948</v>
      </c>
      <c r="R23" s="53">
        <v>936</v>
      </c>
      <c r="S23" s="53">
        <v>906</v>
      </c>
      <c r="T23" s="53">
        <v>930</v>
      </c>
      <c r="U23" s="53">
        <v>924</v>
      </c>
      <c r="V23" s="53">
        <v>936</v>
      </c>
      <c r="W23" s="53">
        <v>942</v>
      </c>
      <c r="X23" s="53">
        <v>942</v>
      </c>
      <c r="Y23" s="53">
        <v>936</v>
      </c>
      <c r="Z23" s="53">
        <v>834</v>
      </c>
      <c r="AA23" s="53">
        <v>828</v>
      </c>
      <c r="AB23" s="53">
        <v>918</v>
      </c>
      <c r="AC23" s="53">
        <v>930</v>
      </c>
      <c r="AD23" s="53">
        <v>900</v>
      </c>
      <c r="AE23" s="54">
        <v>882</v>
      </c>
      <c r="AF23" s="52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20" t="s">
        <v>17</v>
      </c>
      <c r="B24" s="45">
        <v>912</v>
      </c>
      <c r="C24" s="55">
        <v>912</v>
      </c>
      <c r="D24" s="55">
        <v>924</v>
      </c>
      <c r="E24" s="55">
        <v>930</v>
      </c>
      <c r="F24" s="55">
        <v>930</v>
      </c>
      <c r="G24" s="55">
        <v>924</v>
      </c>
      <c r="H24" s="55">
        <v>930</v>
      </c>
      <c r="I24" s="55">
        <v>924</v>
      </c>
      <c r="J24" s="55">
        <v>930</v>
      </c>
      <c r="K24" s="55">
        <v>936</v>
      </c>
      <c r="L24" s="55">
        <v>918</v>
      </c>
      <c r="M24" s="55">
        <v>894</v>
      </c>
      <c r="N24" s="55">
        <v>900</v>
      </c>
      <c r="O24" s="55">
        <v>942</v>
      </c>
      <c r="P24" s="55">
        <v>924</v>
      </c>
      <c r="Q24" s="55">
        <v>942</v>
      </c>
      <c r="R24" s="55">
        <v>930</v>
      </c>
      <c r="S24" s="55">
        <v>900</v>
      </c>
      <c r="T24" s="55">
        <v>924</v>
      </c>
      <c r="U24" s="55">
        <v>930</v>
      </c>
      <c r="V24" s="55">
        <v>924</v>
      </c>
      <c r="W24" s="55">
        <v>924</v>
      </c>
      <c r="X24" s="55">
        <v>936</v>
      </c>
      <c r="Y24" s="55">
        <v>918</v>
      </c>
      <c r="Z24" s="55">
        <v>816</v>
      </c>
      <c r="AA24" s="55">
        <v>858</v>
      </c>
      <c r="AB24" s="55">
        <v>924</v>
      </c>
      <c r="AC24" s="55">
        <v>936</v>
      </c>
      <c r="AD24" s="55">
        <v>888</v>
      </c>
      <c r="AE24" s="56">
        <v>870</v>
      </c>
      <c r="AF24" s="52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20" t="s">
        <v>18</v>
      </c>
      <c r="B25" s="45">
        <v>900</v>
      </c>
      <c r="C25" s="55">
        <v>912</v>
      </c>
      <c r="D25" s="55">
        <v>912</v>
      </c>
      <c r="E25" s="55">
        <v>918</v>
      </c>
      <c r="F25" s="55">
        <v>912</v>
      </c>
      <c r="G25" s="55">
        <v>930</v>
      </c>
      <c r="H25" s="55">
        <v>930</v>
      </c>
      <c r="I25" s="55">
        <v>918</v>
      </c>
      <c r="J25" s="55">
        <v>936</v>
      </c>
      <c r="K25" s="55">
        <v>912</v>
      </c>
      <c r="L25" s="55">
        <v>900</v>
      </c>
      <c r="M25" s="55">
        <v>888</v>
      </c>
      <c r="N25" s="55">
        <v>912</v>
      </c>
      <c r="O25" s="55">
        <v>936</v>
      </c>
      <c r="P25" s="55">
        <v>918</v>
      </c>
      <c r="Q25" s="55">
        <v>930</v>
      </c>
      <c r="R25" s="55">
        <v>912</v>
      </c>
      <c r="S25" s="55">
        <v>888</v>
      </c>
      <c r="T25" s="55">
        <v>906</v>
      </c>
      <c r="U25" s="55">
        <v>912</v>
      </c>
      <c r="V25" s="55">
        <v>936</v>
      </c>
      <c r="W25" s="55">
        <v>906</v>
      </c>
      <c r="X25" s="55">
        <v>930</v>
      </c>
      <c r="Y25" s="55">
        <v>900</v>
      </c>
      <c r="Z25" s="55">
        <v>852</v>
      </c>
      <c r="AA25" s="55">
        <v>888</v>
      </c>
      <c r="AB25" s="55">
        <v>888</v>
      </c>
      <c r="AC25" s="55">
        <v>918</v>
      </c>
      <c r="AD25" s="55">
        <v>864</v>
      </c>
      <c r="AE25" s="56">
        <v>864</v>
      </c>
      <c r="AF25" s="52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20" t="s">
        <v>19</v>
      </c>
      <c r="B26" s="45">
        <v>888</v>
      </c>
      <c r="C26" s="55">
        <v>894</v>
      </c>
      <c r="D26" s="55">
        <v>918</v>
      </c>
      <c r="E26" s="55">
        <v>918</v>
      </c>
      <c r="F26" s="55">
        <v>918</v>
      </c>
      <c r="G26" s="55">
        <v>924</v>
      </c>
      <c r="H26" s="55">
        <v>930</v>
      </c>
      <c r="I26" s="55">
        <v>924</v>
      </c>
      <c r="J26" s="55">
        <v>918</v>
      </c>
      <c r="K26" s="55">
        <v>912</v>
      </c>
      <c r="L26" s="55">
        <v>912</v>
      </c>
      <c r="M26" s="55">
        <v>888</v>
      </c>
      <c r="N26" s="55">
        <v>900</v>
      </c>
      <c r="O26" s="55">
        <v>942</v>
      </c>
      <c r="P26" s="55">
        <v>918</v>
      </c>
      <c r="Q26" s="55">
        <v>930</v>
      </c>
      <c r="R26" s="55">
        <v>894</v>
      </c>
      <c r="S26" s="55">
        <v>876</v>
      </c>
      <c r="T26" s="55">
        <v>894</v>
      </c>
      <c r="U26" s="55">
        <v>918</v>
      </c>
      <c r="V26" s="55">
        <v>930</v>
      </c>
      <c r="W26" s="55">
        <v>888</v>
      </c>
      <c r="X26" s="55">
        <v>936</v>
      </c>
      <c r="Y26" s="55">
        <v>828</v>
      </c>
      <c r="Z26" s="55">
        <v>798</v>
      </c>
      <c r="AA26" s="55">
        <v>864</v>
      </c>
      <c r="AB26" s="55">
        <v>918</v>
      </c>
      <c r="AC26" s="55">
        <v>918</v>
      </c>
      <c r="AD26" s="55">
        <v>852</v>
      </c>
      <c r="AE26" s="56">
        <v>870</v>
      </c>
      <c r="AF26" s="52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20" t="s">
        <v>20</v>
      </c>
      <c r="B27" s="45">
        <v>894</v>
      </c>
      <c r="C27" s="55">
        <v>858</v>
      </c>
      <c r="D27" s="55">
        <v>870</v>
      </c>
      <c r="E27" s="55">
        <v>900</v>
      </c>
      <c r="F27" s="55">
        <v>924</v>
      </c>
      <c r="G27" s="55">
        <v>918</v>
      </c>
      <c r="H27" s="55">
        <v>894</v>
      </c>
      <c r="I27" s="55">
        <v>876</v>
      </c>
      <c r="J27" s="55">
        <v>924</v>
      </c>
      <c r="K27" s="55">
        <v>846</v>
      </c>
      <c r="L27" s="55">
        <v>864</v>
      </c>
      <c r="M27" s="55">
        <v>882</v>
      </c>
      <c r="N27" s="55">
        <v>888</v>
      </c>
      <c r="O27" s="55">
        <v>876</v>
      </c>
      <c r="P27" s="55">
        <v>870</v>
      </c>
      <c r="Q27" s="55">
        <v>924</v>
      </c>
      <c r="R27" s="55">
        <v>864</v>
      </c>
      <c r="S27" s="55">
        <v>792</v>
      </c>
      <c r="T27" s="55">
        <v>888</v>
      </c>
      <c r="U27" s="55">
        <v>906</v>
      </c>
      <c r="V27" s="55">
        <v>912</v>
      </c>
      <c r="W27" s="55">
        <v>882</v>
      </c>
      <c r="X27" s="55">
        <v>858</v>
      </c>
      <c r="Y27" s="55">
        <v>810</v>
      </c>
      <c r="Z27" s="55">
        <v>834</v>
      </c>
      <c r="AA27" s="55">
        <v>810</v>
      </c>
      <c r="AB27" s="55">
        <v>834</v>
      </c>
      <c r="AC27" s="55">
        <v>918</v>
      </c>
      <c r="AD27" s="55">
        <v>852</v>
      </c>
      <c r="AE27" s="56">
        <v>870</v>
      </c>
      <c r="AF27" s="52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20" t="s">
        <v>21</v>
      </c>
      <c r="B28" s="45">
        <v>882</v>
      </c>
      <c r="C28" s="55">
        <v>840</v>
      </c>
      <c r="D28" s="55">
        <v>852</v>
      </c>
      <c r="E28" s="55">
        <v>900</v>
      </c>
      <c r="F28" s="55">
        <v>906</v>
      </c>
      <c r="G28" s="55">
        <v>918</v>
      </c>
      <c r="H28" s="55">
        <v>906</v>
      </c>
      <c r="I28" s="55">
        <v>864</v>
      </c>
      <c r="J28" s="55">
        <v>894</v>
      </c>
      <c r="K28" s="55">
        <v>828</v>
      </c>
      <c r="L28" s="55">
        <v>876</v>
      </c>
      <c r="M28" s="55">
        <v>834</v>
      </c>
      <c r="N28" s="55">
        <v>870</v>
      </c>
      <c r="O28" s="55">
        <v>882</v>
      </c>
      <c r="P28" s="55">
        <v>876</v>
      </c>
      <c r="Q28" s="55">
        <v>864</v>
      </c>
      <c r="R28" s="55">
        <v>834</v>
      </c>
      <c r="S28" s="55">
        <v>798</v>
      </c>
      <c r="T28" s="55">
        <v>858</v>
      </c>
      <c r="U28" s="55">
        <v>882</v>
      </c>
      <c r="V28" s="55">
        <v>882</v>
      </c>
      <c r="W28" s="55">
        <v>882</v>
      </c>
      <c r="X28" s="55">
        <v>858</v>
      </c>
      <c r="Y28" s="55">
        <v>846</v>
      </c>
      <c r="Z28" s="55">
        <v>726</v>
      </c>
      <c r="AA28" s="55">
        <v>780</v>
      </c>
      <c r="AB28" s="55">
        <v>822</v>
      </c>
      <c r="AC28" s="55">
        <v>912</v>
      </c>
      <c r="AD28" s="55">
        <v>840</v>
      </c>
      <c r="AE28" s="56">
        <v>864</v>
      </c>
      <c r="AF28" s="52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20" t="s">
        <v>22</v>
      </c>
      <c r="B29" s="45">
        <v>876</v>
      </c>
      <c r="C29" s="55">
        <v>876</v>
      </c>
      <c r="D29" s="55">
        <v>894</v>
      </c>
      <c r="E29" s="55">
        <v>924</v>
      </c>
      <c r="F29" s="55">
        <v>918</v>
      </c>
      <c r="G29" s="55">
        <v>906</v>
      </c>
      <c r="H29" s="55">
        <v>918</v>
      </c>
      <c r="I29" s="55">
        <v>906</v>
      </c>
      <c r="J29" s="55">
        <v>894</v>
      </c>
      <c r="K29" s="55">
        <v>912</v>
      </c>
      <c r="L29" s="55">
        <v>846</v>
      </c>
      <c r="M29" s="55">
        <v>858</v>
      </c>
      <c r="N29" s="55">
        <v>852</v>
      </c>
      <c r="O29" s="55">
        <v>924</v>
      </c>
      <c r="P29" s="55">
        <v>912</v>
      </c>
      <c r="Q29" s="55">
        <v>846</v>
      </c>
      <c r="R29" s="55">
        <v>852</v>
      </c>
      <c r="S29" s="55">
        <v>864</v>
      </c>
      <c r="T29" s="55">
        <v>888</v>
      </c>
      <c r="U29" s="55">
        <v>912</v>
      </c>
      <c r="V29" s="55">
        <v>906</v>
      </c>
      <c r="W29" s="55">
        <v>876</v>
      </c>
      <c r="X29" s="55">
        <v>942</v>
      </c>
      <c r="Y29" s="55">
        <v>840</v>
      </c>
      <c r="Z29" s="55">
        <v>798</v>
      </c>
      <c r="AA29" s="55">
        <v>858</v>
      </c>
      <c r="AB29" s="55">
        <v>918</v>
      </c>
      <c r="AC29" s="55">
        <v>930</v>
      </c>
      <c r="AD29" s="55">
        <v>846</v>
      </c>
      <c r="AE29" s="56">
        <v>864</v>
      </c>
      <c r="AF29" s="52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8" t="s">
        <v>23</v>
      </c>
      <c r="B30" s="46">
        <v>894</v>
      </c>
      <c r="C30" s="57">
        <v>912</v>
      </c>
      <c r="D30" s="57">
        <v>888</v>
      </c>
      <c r="E30" s="57">
        <v>918</v>
      </c>
      <c r="F30" s="57">
        <v>906</v>
      </c>
      <c r="G30" s="57">
        <v>924</v>
      </c>
      <c r="H30" s="57">
        <v>942</v>
      </c>
      <c r="I30" s="57">
        <v>912</v>
      </c>
      <c r="J30" s="57">
        <v>930</v>
      </c>
      <c r="K30" s="57">
        <v>894</v>
      </c>
      <c r="L30" s="57">
        <v>900</v>
      </c>
      <c r="M30" s="57">
        <v>858</v>
      </c>
      <c r="N30" s="57">
        <v>900</v>
      </c>
      <c r="O30" s="57">
        <v>942</v>
      </c>
      <c r="P30" s="57">
        <v>906</v>
      </c>
      <c r="Q30" s="57">
        <v>930</v>
      </c>
      <c r="R30" s="57">
        <v>888</v>
      </c>
      <c r="S30" s="57">
        <v>870</v>
      </c>
      <c r="T30" s="57">
        <v>882</v>
      </c>
      <c r="U30" s="57">
        <v>912</v>
      </c>
      <c r="V30" s="57">
        <v>936</v>
      </c>
      <c r="W30" s="57">
        <v>888</v>
      </c>
      <c r="X30" s="57">
        <v>930</v>
      </c>
      <c r="Y30" s="57">
        <v>810</v>
      </c>
      <c r="Z30" s="57">
        <v>744</v>
      </c>
      <c r="AA30" s="57">
        <v>864</v>
      </c>
      <c r="AB30" s="57">
        <v>900</v>
      </c>
      <c r="AC30" s="57">
        <v>912</v>
      </c>
      <c r="AD30" s="57">
        <v>840</v>
      </c>
      <c r="AE30" s="58">
        <v>876</v>
      </c>
      <c r="AF30" s="52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9" t="s">
        <v>24</v>
      </c>
      <c r="B31" s="45">
        <v>906</v>
      </c>
      <c r="C31" s="55">
        <v>900</v>
      </c>
      <c r="D31" s="55">
        <v>894</v>
      </c>
      <c r="E31" s="55">
        <v>924</v>
      </c>
      <c r="F31" s="55">
        <v>918</v>
      </c>
      <c r="G31" s="55">
        <v>924</v>
      </c>
      <c r="H31" s="55">
        <v>918</v>
      </c>
      <c r="I31" s="55">
        <v>918</v>
      </c>
      <c r="J31" s="55">
        <v>918</v>
      </c>
      <c r="K31" s="55">
        <v>876</v>
      </c>
      <c r="L31" s="55">
        <v>906</v>
      </c>
      <c r="M31" s="55">
        <v>876</v>
      </c>
      <c r="N31" s="55">
        <v>906</v>
      </c>
      <c r="O31" s="55">
        <v>924</v>
      </c>
      <c r="P31" s="55">
        <v>918</v>
      </c>
      <c r="Q31" s="55">
        <v>936</v>
      </c>
      <c r="R31" s="55">
        <v>876</v>
      </c>
      <c r="S31" s="55">
        <v>864</v>
      </c>
      <c r="T31" s="55">
        <v>900</v>
      </c>
      <c r="U31" s="55">
        <v>894</v>
      </c>
      <c r="V31" s="55">
        <v>936</v>
      </c>
      <c r="W31" s="55">
        <v>894</v>
      </c>
      <c r="X31" s="55">
        <v>930</v>
      </c>
      <c r="Y31" s="55">
        <v>798</v>
      </c>
      <c r="Z31" s="55">
        <v>798</v>
      </c>
      <c r="AA31" s="55">
        <v>864</v>
      </c>
      <c r="AB31" s="55">
        <v>918</v>
      </c>
      <c r="AC31" s="55">
        <v>930</v>
      </c>
      <c r="AD31" s="55">
        <v>870</v>
      </c>
      <c r="AE31" s="56">
        <v>876</v>
      </c>
      <c r="AF31" s="52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20" t="s">
        <v>25</v>
      </c>
      <c r="B32" s="45">
        <v>912</v>
      </c>
      <c r="C32" s="55">
        <v>912</v>
      </c>
      <c r="D32" s="55">
        <v>900</v>
      </c>
      <c r="E32" s="55">
        <v>912</v>
      </c>
      <c r="F32" s="55">
        <v>918</v>
      </c>
      <c r="G32" s="55">
        <v>930</v>
      </c>
      <c r="H32" s="55">
        <v>930</v>
      </c>
      <c r="I32" s="55">
        <v>900</v>
      </c>
      <c r="J32" s="55">
        <v>930</v>
      </c>
      <c r="K32" s="55">
        <v>876</v>
      </c>
      <c r="L32" s="55">
        <v>900</v>
      </c>
      <c r="M32" s="55">
        <v>882</v>
      </c>
      <c r="N32" s="55">
        <v>912</v>
      </c>
      <c r="O32" s="55">
        <v>936</v>
      </c>
      <c r="P32" s="55">
        <v>918</v>
      </c>
      <c r="Q32" s="55">
        <v>948</v>
      </c>
      <c r="R32" s="55">
        <v>876</v>
      </c>
      <c r="S32" s="55">
        <v>876</v>
      </c>
      <c r="T32" s="55">
        <v>900</v>
      </c>
      <c r="U32" s="55">
        <v>906</v>
      </c>
      <c r="V32" s="55">
        <v>942</v>
      </c>
      <c r="W32" s="55">
        <v>900</v>
      </c>
      <c r="X32" s="55">
        <v>918</v>
      </c>
      <c r="Y32" s="55">
        <v>810</v>
      </c>
      <c r="Z32" s="55">
        <v>768</v>
      </c>
      <c r="AA32" s="55">
        <v>858</v>
      </c>
      <c r="AB32" s="55">
        <v>906</v>
      </c>
      <c r="AC32" s="55">
        <v>930</v>
      </c>
      <c r="AD32" s="55">
        <v>864</v>
      </c>
      <c r="AE32" s="56">
        <v>870</v>
      </c>
      <c r="AF32" s="52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20" t="s">
        <v>26</v>
      </c>
      <c r="B33" s="45">
        <v>888</v>
      </c>
      <c r="C33" s="55">
        <v>894</v>
      </c>
      <c r="D33" s="55">
        <v>894</v>
      </c>
      <c r="E33" s="55">
        <v>912</v>
      </c>
      <c r="F33" s="55">
        <v>912</v>
      </c>
      <c r="G33" s="55">
        <v>930</v>
      </c>
      <c r="H33" s="55">
        <v>942</v>
      </c>
      <c r="I33" s="55">
        <v>918</v>
      </c>
      <c r="J33" s="55">
        <v>906</v>
      </c>
      <c r="K33" s="55">
        <v>870</v>
      </c>
      <c r="L33" s="55">
        <v>870</v>
      </c>
      <c r="M33" s="55">
        <v>870</v>
      </c>
      <c r="N33" s="55">
        <v>888</v>
      </c>
      <c r="O33" s="55">
        <v>948</v>
      </c>
      <c r="P33" s="55">
        <v>924</v>
      </c>
      <c r="Q33" s="55">
        <v>906</v>
      </c>
      <c r="R33" s="55">
        <v>846</v>
      </c>
      <c r="S33" s="55">
        <v>846</v>
      </c>
      <c r="T33" s="55">
        <v>888</v>
      </c>
      <c r="U33" s="55">
        <v>900</v>
      </c>
      <c r="V33" s="55">
        <v>948</v>
      </c>
      <c r="W33" s="55">
        <v>894</v>
      </c>
      <c r="X33" s="55">
        <v>930</v>
      </c>
      <c r="Y33" s="55">
        <v>798</v>
      </c>
      <c r="Z33" s="55">
        <v>816</v>
      </c>
      <c r="AA33" s="55">
        <v>852</v>
      </c>
      <c r="AB33" s="55">
        <v>906</v>
      </c>
      <c r="AC33" s="55">
        <v>924</v>
      </c>
      <c r="AD33" s="55">
        <v>864</v>
      </c>
      <c r="AE33" s="56">
        <v>864</v>
      </c>
      <c r="AF33" s="52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20" t="s">
        <v>27</v>
      </c>
      <c r="B34" s="45">
        <v>894</v>
      </c>
      <c r="C34" s="55">
        <v>876</v>
      </c>
      <c r="D34" s="55">
        <v>888</v>
      </c>
      <c r="E34" s="55">
        <v>912</v>
      </c>
      <c r="F34" s="55">
        <v>918</v>
      </c>
      <c r="G34" s="55">
        <v>930</v>
      </c>
      <c r="H34" s="55">
        <v>930</v>
      </c>
      <c r="I34" s="55">
        <v>918</v>
      </c>
      <c r="J34" s="55">
        <v>906</v>
      </c>
      <c r="K34" s="55">
        <v>882</v>
      </c>
      <c r="L34" s="55">
        <v>900</v>
      </c>
      <c r="M34" s="55">
        <v>888</v>
      </c>
      <c r="N34" s="55">
        <v>894</v>
      </c>
      <c r="O34" s="55">
        <v>930</v>
      </c>
      <c r="P34" s="55">
        <v>906</v>
      </c>
      <c r="Q34" s="55">
        <v>924</v>
      </c>
      <c r="R34" s="55">
        <v>882</v>
      </c>
      <c r="S34" s="55">
        <v>858</v>
      </c>
      <c r="T34" s="55">
        <v>894</v>
      </c>
      <c r="U34" s="55">
        <v>906</v>
      </c>
      <c r="V34" s="55">
        <v>930</v>
      </c>
      <c r="W34" s="55">
        <v>882</v>
      </c>
      <c r="X34" s="55">
        <v>924</v>
      </c>
      <c r="Y34" s="55">
        <v>798</v>
      </c>
      <c r="Z34" s="55">
        <v>828</v>
      </c>
      <c r="AA34" s="55">
        <v>864</v>
      </c>
      <c r="AB34" s="55">
        <v>924</v>
      </c>
      <c r="AC34" s="55">
        <v>924</v>
      </c>
      <c r="AD34" s="55">
        <v>858</v>
      </c>
      <c r="AE34" s="56">
        <v>864</v>
      </c>
      <c r="AF34" s="52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20" t="s">
        <v>28</v>
      </c>
      <c r="B35" s="45">
        <v>894</v>
      </c>
      <c r="C35" s="55">
        <v>918</v>
      </c>
      <c r="D35" s="55">
        <v>912</v>
      </c>
      <c r="E35" s="55">
        <v>912</v>
      </c>
      <c r="F35" s="55">
        <v>906</v>
      </c>
      <c r="G35" s="55">
        <v>930</v>
      </c>
      <c r="H35" s="55">
        <v>936</v>
      </c>
      <c r="I35" s="55">
        <v>918</v>
      </c>
      <c r="J35" s="55">
        <v>900</v>
      </c>
      <c r="K35" s="55">
        <v>486</v>
      </c>
      <c r="L35" s="55">
        <v>900</v>
      </c>
      <c r="M35" s="55">
        <v>882</v>
      </c>
      <c r="N35" s="55">
        <v>882</v>
      </c>
      <c r="O35" s="55">
        <v>942</v>
      </c>
      <c r="P35" s="55">
        <v>906</v>
      </c>
      <c r="Q35" s="55">
        <v>924</v>
      </c>
      <c r="R35" s="55">
        <v>888</v>
      </c>
      <c r="S35" s="55">
        <v>852</v>
      </c>
      <c r="T35" s="55">
        <v>888</v>
      </c>
      <c r="U35" s="55">
        <v>900</v>
      </c>
      <c r="V35" s="55">
        <v>942</v>
      </c>
      <c r="W35" s="55">
        <v>888</v>
      </c>
      <c r="X35" s="55">
        <v>918</v>
      </c>
      <c r="Y35" s="55">
        <v>780</v>
      </c>
      <c r="Z35" s="55">
        <v>798</v>
      </c>
      <c r="AA35" s="55">
        <v>840</v>
      </c>
      <c r="AB35" s="55">
        <v>906</v>
      </c>
      <c r="AC35" s="55">
        <v>936</v>
      </c>
      <c r="AD35" s="55">
        <v>864</v>
      </c>
      <c r="AE35" s="56">
        <v>870</v>
      </c>
      <c r="AF35" s="52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20" t="s">
        <v>29</v>
      </c>
      <c r="B36" s="45">
        <v>906</v>
      </c>
      <c r="C36" s="55">
        <v>894</v>
      </c>
      <c r="D36" s="55">
        <v>918</v>
      </c>
      <c r="E36" s="55">
        <v>930</v>
      </c>
      <c r="F36" s="55">
        <v>906</v>
      </c>
      <c r="G36" s="55">
        <v>924</v>
      </c>
      <c r="H36" s="55">
        <v>936</v>
      </c>
      <c r="I36" s="55">
        <v>894</v>
      </c>
      <c r="J36" s="55">
        <v>888</v>
      </c>
      <c r="K36" s="55">
        <v>0</v>
      </c>
      <c r="L36" s="55">
        <v>678</v>
      </c>
      <c r="M36" s="55">
        <v>882</v>
      </c>
      <c r="N36" s="55">
        <v>900</v>
      </c>
      <c r="O36" s="55">
        <v>918</v>
      </c>
      <c r="P36" s="55">
        <v>912</v>
      </c>
      <c r="Q36" s="55">
        <v>906</v>
      </c>
      <c r="R36" s="55">
        <v>864</v>
      </c>
      <c r="S36" s="55">
        <v>588</v>
      </c>
      <c r="T36" s="55">
        <v>900</v>
      </c>
      <c r="U36" s="55">
        <v>894</v>
      </c>
      <c r="V36" s="55">
        <v>942</v>
      </c>
      <c r="W36" s="55">
        <v>882</v>
      </c>
      <c r="X36" s="55">
        <v>924</v>
      </c>
      <c r="Y36" s="55">
        <v>816</v>
      </c>
      <c r="Z36" s="55">
        <v>810</v>
      </c>
      <c r="AA36" s="55">
        <v>846</v>
      </c>
      <c r="AB36" s="55">
        <v>912</v>
      </c>
      <c r="AC36" s="55">
        <v>924</v>
      </c>
      <c r="AD36" s="55">
        <v>870</v>
      </c>
      <c r="AE36" s="56">
        <v>858</v>
      </c>
      <c r="AF36" s="52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20" t="s">
        <v>30</v>
      </c>
      <c r="B37" s="45">
        <v>906</v>
      </c>
      <c r="C37" s="55">
        <v>900</v>
      </c>
      <c r="D37" s="55">
        <v>924</v>
      </c>
      <c r="E37" s="55">
        <v>936</v>
      </c>
      <c r="F37" s="55">
        <v>906</v>
      </c>
      <c r="G37" s="55">
        <v>930</v>
      </c>
      <c r="H37" s="55">
        <v>930</v>
      </c>
      <c r="I37" s="55">
        <v>906</v>
      </c>
      <c r="J37" s="55">
        <v>906</v>
      </c>
      <c r="K37" s="55">
        <v>120</v>
      </c>
      <c r="L37" s="55">
        <v>0</v>
      </c>
      <c r="M37" s="55">
        <v>882</v>
      </c>
      <c r="N37" s="55">
        <v>900</v>
      </c>
      <c r="O37" s="55">
        <v>948</v>
      </c>
      <c r="P37" s="55">
        <v>918</v>
      </c>
      <c r="Q37" s="55">
        <v>912</v>
      </c>
      <c r="R37" s="55">
        <v>888</v>
      </c>
      <c r="S37" s="55">
        <v>0</v>
      </c>
      <c r="T37" s="55">
        <v>900</v>
      </c>
      <c r="U37" s="55">
        <v>918</v>
      </c>
      <c r="V37" s="55">
        <v>942</v>
      </c>
      <c r="W37" s="55">
        <v>894</v>
      </c>
      <c r="X37" s="55">
        <v>930</v>
      </c>
      <c r="Y37" s="55">
        <v>786</v>
      </c>
      <c r="Z37" s="55">
        <v>774</v>
      </c>
      <c r="AA37" s="55">
        <v>840</v>
      </c>
      <c r="AB37" s="55">
        <v>912</v>
      </c>
      <c r="AC37" s="55">
        <v>930</v>
      </c>
      <c r="AD37" s="55">
        <v>870</v>
      </c>
      <c r="AE37" s="56">
        <v>870</v>
      </c>
      <c r="AF37" s="52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8" t="s">
        <v>31</v>
      </c>
      <c r="B38" s="47">
        <v>924</v>
      </c>
      <c r="C38" s="59">
        <v>918</v>
      </c>
      <c r="D38" s="59">
        <v>924</v>
      </c>
      <c r="E38" s="59">
        <v>942</v>
      </c>
      <c r="F38" s="59">
        <v>930</v>
      </c>
      <c r="G38" s="59">
        <v>930</v>
      </c>
      <c r="H38" s="59">
        <v>936</v>
      </c>
      <c r="I38" s="59">
        <v>924</v>
      </c>
      <c r="J38" s="59">
        <v>894</v>
      </c>
      <c r="K38" s="59">
        <v>798</v>
      </c>
      <c r="L38" s="59">
        <v>0</v>
      </c>
      <c r="M38" s="59">
        <v>894</v>
      </c>
      <c r="N38" s="59">
        <v>900</v>
      </c>
      <c r="O38" s="59">
        <v>924</v>
      </c>
      <c r="P38" s="59">
        <v>912</v>
      </c>
      <c r="Q38" s="59">
        <v>924</v>
      </c>
      <c r="R38" s="59">
        <v>912</v>
      </c>
      <c r="S38" s="59">
        <v>0</v>
      </c>
      <c r="T38" s="59">
        <v>900</v>
      </c>
      <c r="U38" s="59">
        <v>918</v>
      </c>
      <c r="V38" s="59">
        <v>936</v>
      </c>
      <c r="W38" s="59">
        <v>900</v>
      </c>
      <c r="X38" s="59">
        <v>918</v>
      </c>
      <c r="Y38" s="59">
        <v>792</v>
      </c>
      <c r="Z38" s="59">
        <v>852</v>
      </c>
      <c r="AA38" s="59">
        <v>864</v>
      </c>
      <c r="AB38" s="59">
        <v>924</v>
      </c>
      <c r="AC38" s="59">
        <v>924</v>
      </c>
      <c r="AD38" s="59">
        <v>864</v>
      </c>
      <c r="AE38" s="60">
        <v>876</v>
      </c>
      <c r="AF38" s="52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9" t="s">
        <v>32</v>
      </c>
      <c r="B39" s="44">
        <v>930</v>
      </c>
      <c r="C39" s="53">
        <v>924</v>
      </c>
      <c r="D39" s="53">
        <v>942</v>
      </c>
      <c r="E39" s="53">
        <v>942</v>
      </c>
      <c r="F39" s="53">
        <v>924</v>
      </c>
      <c r="G39" s="53">
        <v>936</v>
      </c>
      <c r="H39" s="53">
        <v>930</v>
      </c>
      <c r="I39" s="53">
        <v>924</v>
      </c>
      <c r="J39" s="53">
        <v>912</v>
      </c>
      <c r="K39" s="53">
        <v>912</v>
      </c>
      <c r="L39" s="53">
        <v>288</v>
      </c>
      <c r="M39" s="53">
        <v>912</v>
      </c>
      <c r="N39" s="53">
        <v>906</v>
      </c>
      <c r="O39" s="53">
        <v>924</v>
      </c>
      <c r="P39" s="53">
        <v>912</v>
      </c>
      <c r="Q39" s="53">
        <v>912</v>
      </c>
      <c r="R39" s="53">
        <v>906</v>
      </c>
      <c r="S39" s="53">
        <v>0</v>
      </c>
      <c r="T39" s="53">
        <v>894</v>
      </c>
      <c r="U39" s="53">
        <v>936</v>
      </c>
      <c r="V39" s="53">
        <v>936</v>
      </c>
      <c r="W39" s="53">
        <v>918</v>
      </c>
      <c r="X39" s="53">
        <v>930</v>
      </c>
      <c r="Y39" s="53">
        <v>834</v>
      </c>
      <c r="Z39" s="53">
        <v>816</v>
      </c>
      <c r="AA39" s="53">
        <v>846</v>
      </c>
      <c r="AB39" s="53">
        <v>918</v>
      </c>
      <c r="AC39" s="53">
        <v>918</v>
      </c>
      <c r="AD39" s="53">
        <v>882</v>
      </c>
      <c r="AE39" s="54">
        <v>882</v>
      </c>
      <c r="AF39" s="52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20" t="s">
        <v>33</v>
      </c>
      <c r="B40" s="45">
        <v>948</v>
      </c>
      <c r="C40" s="55">
        <v>954</v>
      </c>
      <c r="D40" s="55">
        <v>942</v>
      </c>
      <c r="E40" s="55">
        <v>954</v>
      </c>
      <c r="F40" s="55">
        <v>948</v>
      </c>
      <c r="G40" s="55">
        <v>936</v>
      </c>
      <c r="H40" s="55">
        <v>930</v>
      </c>
      <c r="I40" s="55">
        <v>948</v>
      </c>
      <c r="J40" s="55">
        <v>942</v>
      </c>
      <c r="K40" s="55">
        <v>918</v>
      </c>
      <c r="L40" s="55">
        <v>576</v>
      </c>
      <c r="M40" s="55">
        <v>906</v>
      </c>
      <c r="N40" s="55">
        <v>906</v>
      </c>
      <c r="O40" s="55">
        <v>936</v>
      </c>
      <c r="P40" s="55">
        <v>930</v>
      </c>
      <c r="Q40" s="55">
        <v>954</v>
      </c>
      <c r="R40" s="55">
        <v>918</v>
      </c>
      <c r="S40" s="55">
        <v>0</v>
      </c>
      <c r="T40" s="55">
        <v>912</v>
      </c>
      <c r="U40" s="55">
        <v>930</v>
      </c>
      <c r="V40" s="55">
        <v>936</v>
      </c>
      <c r="W40" s="55">
        <v>912</v>
      </c>
      <c r="X40" s="55">
        <v>918</v>
      </c>
      <c r="Y40" s="55">
        <v>858</v>
      </c>
      <c r="Z40" s="55">
        <v>864</v>
      </c>
      <c r="AA40" s="55">
        <v>894</v>
      </c>
      <c r="AB40" s="55">
        <v>924</v>
      </c>
      <c r="AC40" s="55">
        <v>918</v>
      </c>
      <c r="AD40" s="55">
        <v>888</v>
      </c>
      <c r="AE40" s="56">
        <v>888</v>
      </c>
      <c r="AF40" s="52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20" t="s">
        <v>34</v>
      </c>
      <c r="B41" s="45">
        <v>948</v>
      </c>
      <c r="C41" s="55">
        <v>954</v>
      </c>
      <c r="D41" s="55">
        <v>948</v>
      </c>
      <c r="E41" s="55">
        <v>960</v>
      </c>
      <c r="F41" s="55">
        <v>924</v>
      </c>
      <c r="G41" s="55">
        <v>942</v>
      </c>
      <c r="H41" s="55">
        <v>918</v>
      </c>
      <c r="I41" s="55">
        <v>942</v>
      </c>
      <c r="J41" s="55">
        <v>924</v>
      </c>
      <c r="K41" s="55">
        <v>924</v>
      </c>
      <c r="L41" s="55">
        <v>828</v>
      </c>
      <c r="M41" s="55">
        <v>924</v>
      </c>
      <c r="N41" s="55">
        <v>930</v>
      </c>
      <c r="O41" s="55">
        <v>924</v>
      </c>
      <c r="P41" s="55">
        <v>930</v>
      </c>
      <c r="Q41" s="55">
        <v>900</v>
      </c>
      <c r="R41" s="55">
        <v>924</v>
      </c>
      <c r="S41" s="55">
        <v>282</v>
      </c>
      <c r="T41" s="55">
        <v>918</v>
      </c>
      <c r="U41" s="55">
        <v>924</v>
      </c>
      <c r="V41" s="55">
        <v>924</v>
      </c>
      <c r="W41" s="55">
        <v>930</v>
      </c>
      <c r="X41" s="55">
        <v>930</v>
      </c>
      <c r="Y41" s="55">
        <v>840</v>
      </c>
      <c r="Z41" s="55">
        <v>828</v>
      </c>
      <c r="AA41" s="55">
        <v>912</v>
      </c>
      <c r="AB41" s="55">
        <v>924</v>
      </c>
      <c r="AC41" s="55">
        <v>918</v>
      </c>
      <c r="AD41" s="55">
        <v>888</v>
      </c>
      <c r="AE41" s="56">
        <v>882</v>
      </c>
      <c r="AF41" s="52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20" t="s">
        <v>35</v>
      </c>
      <c r="B42" s="45">
        <v>948</v>
      </c>
      <c r="C42" s="55">
        <v>924</v>
      </c>
      <c r="D42" s="55">
        <v>918</v>
      </c>
      <c r="E42" s="55">
        <v>948</v>
      </c>
      <c r="F42" s="55">
        <v>912</v>
      </c>
      <c r="G42" s="55">
        <v>930</v>
      </c>
      <c r="H42" s="55">
        <v>924</v>
      </c>
      <c r="I42" s="55">
        <v>924</v>
      </c>
      <c r="J42" s="55">
        <v>924</v>
      </c>
      <c r="K42" s="55">
        <v>918</v>
      </c>
      <c r="L42" s="55">
        <v>918</v>
      </c>
      <c r="M42" s="55">
        <v>930</v>
      </c>
      <c r="N42" s="55">
        <v>930</v>
      </c>
      <c r="O42" s="55">
        <v>924</v>
      </c>
      <c r="P42" s="55">
        <v>930</v>
      </c>
      <c r="Q42" s="55">
        <v>930</v>
      </c>
      <c r="R42" s="55">
        <v>876</v>
      </c>
      <c r="S42" s="55">
        <v>888</v>
      </c>
      <c r="T42" s="55">
        <v>924</v>
      </c>
      <c r="U42" s="55">
        <v>930</v>
      </c>
      <c r="V42" s="55">
        <v>894</v>
      </c>
      <c r="W42" s="55">
        <v>936</v>
      </c>
      <c r="X42" s="55">
        <v>936</v>
      </c>
      <c r="Y42" s="55">
        <v>840</v>
      </c>
      <c r="Z42" s="55">
        <v>828</v>
      </c>
      <c r="AA42" s="55">
        <v>918</v>
      </c>
      <c r="AB42" s="55">
        <v>924</v>
      </c>
      <c r="AC42" s="55">
        <v>930</v>
      </c>
      <c r="AD42" s="55">
        <v>900</v>
      </c>
      <c r="AE42" s="56">
        <v>894</v>
      </c>
      <c r="AF42" s="52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20" t="s">
        <v>36</v>
      </c>
      <c r="B43" s="45">
        <v>918</v>
      </c>
      <c r="C43" s="55">
        <v>888</v>
      </c>
      <c r="D43" s="55">
        <v>906</v>
      </c>
      <c r="E43" s="55">
        <v>930</v>
      </c>
      <c r="F43" s="55">
        <v>900</v>
      </c>
      <c r="G43" s="55">
        <v>942</v>
      </c>
      <c r="H43" s="55">
        <v>906</v>
      </c>
      <c r="I43" s="55">
        <v>456</v>
      </c>
      <c r="J43" s="55">
        <v>840</v>
      </c>
      <c r="K43" s="55">
        <v>888</v>
      </c>
      <c r="L43" s="55">
        <v>858</v>
      </c>
      <c r="M43" s="55">
        <v>900</v>
      </c>
      <c r="N43" s="55">
        <v>864</v>
      </c>
      <c r="O43" s="55">
        <v>894</v>
      </c>
      <c r="P43" s="55">
        <v>882</v>
      </c>
      <c r="Q43" s="55">
        <v>852</v>
      </c>
      <c r="R43" s="55">
        <v>864</v>
      </c>
      <c r="S43" s="55">
        <v>900</v>
      </c>
      <c r="T43" s="55">
        <v>876</v>
      </c>
      <c r="U43" s="55">
        <v>906</v>
      </c>
      <c r="V43" s="55">
        <v>912</v>
      </c>
      <c r="W43" s="55">
        <v>930</v>
      </c>
      <c r="X43" s="55">
        <v>876</v>
      </c>
      <c r="Y43" s="55">
        <v>798</v>
      </c>
      <c r="Z43" s="55">
        <v>756</v>
      </c>
      <c r="AA43" s="55">
        <v>846</v>
      </c>
      <c r="AB43" s="55">
        <v>858</v>
      </c>
      <c r="AC43" s="55">
        <v>918</v>
      </c>
      <c r="AD43" s="55">
        <v>882</v>
      </c>
      <c r="AE43" s="56">
        <v>894</v>
      </c>
      <c r="AF43" s="52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20" t="s">
        <v>37</v>
      </c>
      <c r="B44" s="45">
        <v>930</v>
      </c>
      <c r="C44" s="55">
        <v>888</v>
      </c>
      <c r="D44" s="55">
        <v>234</v>
      </c>
      <c r="E44" s="55">
        <v>936</v>
      </c>
      <c r="F44" s="55">
        <v>894</v>
      </c>
      <c r="G44" s="55">
        <v>930</v>
      </c>
      <c r="H44" s="55">
        <v>924</v>
      </c>
      <c r="I44" s="55">
        <v>0</v>
      </c>
      <c r="J44" s="55">
        <v>870</v>
      </c>
      <c r="K44" s="55">
        <v>888</v>
      </c>
      <c r="L44" s="55">
        <v>876</v>
      </c>
      <c r="M44" s="55">
        <v>906</v>
      </c>
      <c r="N44" s="55">
        <v>876</v>
      </c>
      <c r="O44" s="55">
        <v>882</v>
      </c>
      <c r="P44" s="55">
        <v>876</v>
      </c>
      <c r="Q44" s="55">
        <v>864</v>
      </c>
      <c r="R44" s="55">
        <v>882</v>
      </c>
      <c r="S44" s="55">
        <v>882</v>
      </c>
      <c r="T44" s="55">
        <v>882</v>
      </c>
      <c r="U44" s="55">
        <v>936</v>
      </c>
      <c r="V44" s="55">
        <v>876</v>
      </c>
      <c r="W44" s="55">
        <v>876</v>
      </c>
      <c r="X44" s="55">
        <v>894</v>
      </c>
      <c r="Y44" s="55">
        <v>750</v>
      </c>
      <c r="Z44" s="55">
        <v>732</v>
      </c>
      <c r="AA44" s="55">
        <v>834</v>
      </c>
      <c r="AB44" s="55">
        <v>876</v>
      </c>
      <c r="AC44" s="55">
        <v>936</v>
      </c>
      <c r="AD44" s="55">
        <v>894</v>
      </c>
      <c r="AE44" s="56">
        <v>894</v>
      </c>
      <c r="AF44" s="52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20" t="s">
        <v>38</v>
      </c>
      <c r="B45" s="45">
        <v>954</v>
      </c>
      <c r="C45" s="55">
        <v>930</v>
      </c>
      <c r="D45" s="55">
        <v>54</v>
      </c>
      <c r="E45" s="55">
        <v>948</v>
      </c>
      <c r="F45" s="55">
        <v>912</v>
      </c>
      <c r="G45" s="55">
        <v>924</v>
      </c>
      <c r="H45" s="55">
        <v>924</v>
      </c>
      <c r="I45" s="55">
        <v>0</v>
      </c>
      <c r="J45" s="55">
        <v>918</v>
      </c>
      <c r="K45" s="55">
        <v>936</v>
      </c>
      <c r="L45" s="55">
        <v>846</v>
      </c>
      <c r="M45" s="55">
        <v>924</v>
      </c>
      <c r="N45" s="55">
        <v>930</v>
      </c>
      <c r="O45" s="55">
        <v>936</v>
      </c>
      <c r="P45" s="55">
        <v>930</v>
      </c>
      <c r="Q45" s="55">
        <v>900</v>
      </c>
      <c r="R45" s="55">
        <v>918</v>
      </c>
      <c r="S45" s="55">
        <v>906</v>
      </c>
      <c r="T45" s="55">
        <v>930</v>
      </c>
      <c r="U45" s="55">
        <v>918</v>
      </c>
      <c r="V45" s="55">
        <v>840</v>
      </c>
      <c r="W45" s="55">
        <v>918</v>
      </c>
      <c r="X45" s="55">
        <v>936</v>
      </c>
      <c r="Y45" s="55">
        <v>858</v>
      </c>
      <c r="Z45" s="55">
        <v>870</v>
      </c>
      <c r="AA45" s="55">
        <v>930</v>
      </c>
      <c r="AB45" s="55">
        <v>942</v>
      </c>
      <c r="AC45" s="55">
        <v>924</v>
      </c>
      <c r="AD45" s="55">
        <v>888</v>
      </c>
      <c r="AE45" s="56">
        <v>894</v>
      </c>
      <c r="AF45" s="52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20" t="s">
        <v>39</v>
      </c>
      <c r="B46" s="45">
        <v>966</v>
      </c>
      <c r="C46" s="55">
        <v>930</v>
      </c>
      <c r="D46" s="55">
        <v>768</v>
      </c>
      <c r="E46" s="55">
        <v>960</v>
      </c>
      <c r="F46" s="55">
        <v>918</v>
      </c>
      <c r="G46" s="55">
        <v>930</v>
      </c>
      <c r="H46" s="55">
        <v>924</v>
      </c>
      <c r="I46" s="55">
        <v>6</v>
      </c>
      <c r="J46" s="55">
        <v>936</v>
      </c>
      <c r="K46" s="55">
        <v>930</v>
      </c>
      <c r="L46" s="55">
        <v>834</v>
      </c>
      <c r="M46" s="55">
        <v>930</v>
      </c>
      <c r="N46" s="55">
        <v>936</v>
      </c>
      <c r="O46" s="55">
        <v>936</v>
      </c>
      <c r="P46" s="55">
        <v>936</v>
      </c>
      <c r="Q46" s="55">
        <v>924</v>
      </c>
      <c r="R46" s="55">
        <v>930</v>
      </c>
      <c r="S46" s="55">
        <v>924</v>
      </c>
      <c r="T46" s="55">
        <v>930</v>
      </c>
      <c r="U46" s="55">
        <v>936</v>
      </c>
      <c r="V46" s="55">
        <v>852</v>
      </c>
      <c r="W46" s="55">
        <v>864</v>
      </c>
      <c r="X46" s="55">
        <v>936</v>
      </c>
      <c r="Y46" s="55">
        <v>852</v>
      </c>
      <c r="Z46" s="55">
        <v>840</v>
      </c>
      <c r="AA46" s="55">
        <v>936</v>
      </c>
      <c r="AB46" s="55">
        <v>930</v>
      </c>
      <c r="AC46" s="55">
        <v>924</v>
      </c>
      <c r="AD46" s="55">
        <v>888</v>
      </c>
      <c r="AE46" s="56">
        <v>906</v>
      </c>
      <c r="AF46" s="52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20" t="s">
        <v>40</v>
      </c>
      <c r="B47" s="45">
        <v>954</v>
      </c>
      <c r="C47" s="55">
        <v>942</v>
      </c>
      <c r="D47" s="55">
        <v>924</v>
      </c>
      <c r="E47" s="55">
        <v>960</v>
      </c>
      <c r="F47" s="55">
        <v>912</v>
      </c>
      <c r="G47" s="55">
        <v>936</v>
      </c>
      <c r="H47" s="55">
        <v>930</v>
      </c>
      <c r="I47" s="55">
        <v>270</v>
      </c>
      <c r="J47" s="55">
        <v>936</v>
      </c>
      <c r="K47" s="55">
        <v>936</v>
      </c>
      <c r="L47" s="55">
        <v>828</v>
      </c>
      <c r="M47" s="55">
        <v>936</v>
      </c>
      <c r="N47" s="55">
        <v>924</v>
      </c>
      <c r="O47" s="55">
        <v>930</v>
      </c>
      <c r="P47" s="55">
        <v>930</v>
      </c>
      <c r="Q47" s="55">
        <v>936</v>
      </c>
      <c r="R47" s="55">
        <v>918</v>
      </c>
      <c r="S47" s="55">
        <v>912</v>
      </c>
      <c r="T47" s="55">
        <v>936</v>
      </c>
      <c r="U47" s="55">
        <v>936</v>
      </c>
      <c r="V47" s="55">
        <v>906</v>
      </c>
      <c r="W47" s="55">
        <v>936</v>
      </c>
      <c r="X47" s="55">
        <v>948</v>
      </c>
      <c r="Y47" s="55">
        <v>864</v>
      </c>
      <c r="Z47" s="55">
        <v>840</v>
      </c>
      <c r="AA47" s="55">
        <v>912</v>
      </c>
      <c r="AB47" s="55">
        <v>936</v>
      </c>
      <c r="AC47" s="55">
        <v>930</v>
      </c>
      <c r="AD47" s="55">
        <v>882</v>
      </c>
      <c r="AE47" s="56">
        <v>894</v>
      </c>
      <c r="AF47" s="52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20" t="s">
        <v>41</v>
      </c>
      <c r="B48" s="45">
        <v>960</v>
      </c>
      <c r="C48" s="55">
        <v>936</v>
      </c>
      <c r="D48" s="55">
        <v>918</v>
      </c>
      <c r="E48" s="55">
        <v>954</v>
      </c>
      <c r="F48" s="55">
        <v>918</v>
      </c>
      <c r="G48" s="55">
        <v>942</v>
      </c>
      <c r="H48" s="55">
        <v>936</v>
      </c>
      <c r="I48" s="55">
        <v>408</v>
      </c>
      <c r="J48" s="55">
        <v>936</v>
      </c>
      <c r="K48" s="55">
        <v>924</v>
      </c>
      <c r="L48" s="55">
        <v>828</v>
      </c>
      <c r="M48" s="55">
        <v>924</v>
      </c>
      <c r="N48" s="55">
        <v>930</v>
      </c>
      <c r="O48" s="55">
        <v>930</v>
      </c>
      <c r="P48" s="55">
        <v>924</v>
      </c>
      <c r="Q48" s="55">
        <v>930</v>
      </c>
      <c r="R48" s="55">
        <v>930</v>
      </c>
      <c r="S48" s="55">
        <v>918</v>
      </c>
      <c r="T48" s="55">
        <v>924</v>
      </c>
      <c r="U48" s="55">
        <v>942</v>
      </c>
      <c r="V48" s="55">
        <v>942</v>
      </c>
      <c r="W48" s="55">
        <v>942</v>
      </c>
      <c r="X48" s="55">
        <v>948</v>
      </c>
      <c r="Y48" s="55">
        <v>846</v>
      </c>
      <c r="Z48" s="55">
        <v>846</v>
      </c>
      <c r="AA48" s="55">
        <v>936</v>
      </c>
      <c r="AB48" s="55">
        <v>942</v>
      </c>
      <c r="AC48" s="55">
        <v>924</v>
      </c>
      <c r="AD48" s="55">
        <v>888</v>
      </c>
      <c r="AE48" s="56">
        <v>894</v>
      </c>
      <c r="AF48" s="52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20" t="s">
        <v>42</v>
      </c>
      <c r="B49" s="45">
        <v>960</v>
      </c>
      <c r="C49" s="55">
        <v>936</v>
      </c>
      <c r="D49" s="55">
        <v>924</v>
      </c>
      <c r="E49" s="55">
        <v>960</v>
      </c>
      <c r="F49" s="55">
        <v>924</v>
      </c>
      <c r="G49" s="55">
        <v>936</v>
      </c>
      <c r="H49" s="55">
        <v>930</v>
      </c>
      <c r="I49" s="55">
        <v>576</v>
      </c>
      <c r="J49" s="55">
        <v>936</v>
      </c>
      <c r="K49" s="55">
        <v>936</v>
      </c>
      <c r="L49" s="55">
        <v>834</v>
      </c>
      <c r="M49" s="55">
        <v>930</v>
      </c>
      <c r="N49" s="55">
        <v>942</v>
      </c>
      <c r="O49" s="55">
        <v>930</v>
      </c>
      <c r="P49" s="55">
        <v>930</v>
      </c>
      <c r="Q49" s="55">
        <v>936</v>
      </c>
      <c r="R49" s="55">
        <v>912</v>
      </c>
      <c r="S49" s="55">
        <v>924</v>
      </c>
      <c r="T49" s="55">
        <v>930</v>
      </c>
      <c r="U49" s="55">
        <v>936</v>
      </c>
      <c r="V49" s="55">
        <v>948</v>
      </c>
      <c r="W49" s="55">
        <v>936</v>
      </c>
      <c r="X49" s="55">
        <v>942</v>
      </c>
      <c r="Y49" s="55">
        <v>870</v>
      </c>
      <c r="Z49" s="55">
        <v>828</v>
      </c>
      <c r="AA49" s="55">
        <v>924</v>
      </c>
      <c r="AB49" s="55">
        <v>930</v>
      </c>
      <c r="AC49" s="55">
        <v>930</v>
      </c>
      <c r="AD49" s="55">
        <v>888</v>
      </c>
      <c r="AE49" s="56">
        <v>894</v>
      </c>
      <c r="AF49" s="52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8" t="s">
        <v>43</v>
      </c>
      <c r="B50" s="46">
        <v>960</v>
      </c>
      <c r="C50" s="57">
        <v>936</v>
      </c>
      <c r="D50" s="57">
        <v>924</v>
      </c>
      <c r="E50" s="57">
        <v>972</v>
      </c>
      <c r="F50" s="57">
        <v>924</v>
      </c>
      <c r="G50" s="57">
        <v>936</v>
      </c>
      <c r="H50" s="57">
        <v>930</v>
      </c>
      <c r="I50" s="57">
        <v>750</v>
      </c>
      <c r="J50" s="57">
        <v>942</v>
      </c>
      <c r="K50" s="57">
        <v>930</v>
      </c>
      <c r="L50" s="57">
        <v>840</v>
      </c>
      <c r="M50" s="57">
        <v>924</v>
      </c>
      <c r="N50" s="57">
        <v>942</v>
      </c>
      <c r="O50" s="57">
        <v>942</v>
      </c>
      <c r="P50" s="57">
        <v>936</v>
      </c>
      <c r="Q50" s="57">
        <v>924</v>
      </c>
      <c r="R50" s="57">
        <v>936</v>
      </c>
      <c r="S50" s="57">
        <v>924</v>
      </c>
      <c r="T50" s="57">
        <v>924</v>
      </c>
      <c r="U50" s="57">
        <v>942</v>
      </c>
      <c r="V50" s="57">
        <v>948</v>
      </c>
      <c r="W50" s="57">
        <v>936</v>
      </c>
      <c r="X50" s="57">
        <v>936</v>
      </c>
      <c r="Y50" s="57">
        <v>852</v>
      </c>
      <c r="Z50" s="57">
        <v>852</v>
      </c>
      <c r="AA50" s="57">
        <v>924</v>
      </c>
      <c r="AB50" s="57">
        <v>936</v>
      </c>
      <c r="AC50" s="57">
        <v>930</v>
      </c>
      <c r="AD50" s="57">
        <v>882</v>
      </c>
      <c r="AE50" s="58">
        <v>900</v>
      </c>
      <c r="AF50" s="52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9" t="s">
        <v>44</v>
      </c>
      <c r="B51" s="45">
        <v>960</v>
      </c>
      <c r="C51" s="55">
        <v>936</v>
      </c>
      <c r="D51" s="55">
        <v>930</v>
      </c>
      <c r="E51" s="55">
        <v>954</v>
      </c>
      <c r="F51" s="55">
        <v>930</v>
      </c>
      <c r="G51" s="55">
        <v>942</v>
      </c>
      <c r="H51" s="55">
        <v>930</v>
      </c>
      <c r="I51" s="55">
        <v>840</v>
      </c>
      <c r="J51" s="55">
        <v>942</v>
      </c>
      <c r="K51" s="55">
        <v>930</v>
      </c>
      <c r="L51" s="55">
        <v>396</v>
      </c>
      <c r="M51" s="55">
        <v>936</v>
      </c>
      <c r="N51" s="55">
        <v>942</v>
      </c>
      <c r="O51" s="55">
        <v>942</v>
      </c>
      <c r="P51" s="55">
        <v>936</v>
      </c>
      <c r="Q51" s="55">
        <v>930</v>
      </c>
      <c r="R51" s="55">
        <v>924</v>
      </c>
      <c r="S51" s="55">
        <v>930</v>
      </c>
      <c r="T51" s="55">
        <v>936</v>
      </c>
      <c r="U51" s="55">
        <v>930</v>
      </c>
      <c r="V51" s="55">
        <v>954</v>
      </c>
      <c r="W51" s="55">
        <v>936</v>
      </c>
      <c r="X51" s="55">
        <v>948</v>
      </c>
      <c r="Y51" s="55">
        <v>846</v>
      </c>
      <c r="Z51" s="55">
        <v>840</v>
      </c>
      <c r="AA51" s="55">
        <v>930</v>
      </c>
      <c r="AB51" s="55">
        <v>930</v>
      </c>
      <c r="AC51" s="55">
        <v>930</v>
      </c>
      <c r="AD51" s="55">
        <v>894</v>
      </c>
      <c r="AE51" s="56">
        <v>900</v>
      </c>
      <c r="AF51" s="52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20" t="s">
        <v>45</v>
      </c>
      <c r="B52" s="45">
        <v>960</v>
      </c>
      <c r="C52" s="55">
        <v>930</v>
      </c>
      <c r="D52" s="55">
        <v>924</v>
      </c>
      <c r="E52" s="55">
        <v>966</v>
      </c>
      <c r="F52" s="55">
        <v>912</v>
      </c>
      <c r="G52" s="55">
        <v>930</v>
      </c>
      <c r="H52" s="55">
        <v>930</v>
      </c>
      <c r="I52" s="55">
        <v>852</v>
      </c>
      <c r="J52" s="55">
        <v>936</v>
      </c>
      <c r="K52" s="55">
        <v>924</v>
      </c>
      <c r="L52" s="55">
        <v>0</v>
      </c>
      <c r="M52" s="55">
        <v>924</v>
      </c>
      <c r="N52" s="55">
        <v>924</v>
      </c>
      <c r="O52" s="55">
        <v>942</v>
      </c>
      <c r="P52" s="55">
        <v>924</v>
      </c>
      <c r="Q52" s="55">
        <v>918</v>
      </c>
      <c r="R52" s="55">
        <v>936</v>
      </c>
      <c r="S52" s="55">
        <v>918</v>
      </c>
      <c r="T52" s="55">
        <v>930</v>
      </c>
      <c r="U52" s="55">
        <v>942</v>
      </c>
      <c r="V52" s="55">
        <v>954</v>
      </c>
      <c r="W52" s="55">
        <v>948</v>
      </c>
      <c r="X52" s="55">
        <v>948</v>
      </c>
      <c r="Y52" s="55">
        <v>882</v>
      </c>
      <c r="Z52" s="55">
        <v>840</v>
      </c>
      <c r="AA52" s="55">
        <v>924</v>
      </c>
      <c r="AB52" s="55">
        <v>924</v>
      </c>
      <c r="AC52" s="55">
        <v>924</v>
      </c>
      <c r="AD52" s="55">
        <v>882</v>
      </c>
      <c r="AE52" s="56">
        <v>906</v>
      </c>
      <c r="AF52" s="52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20" t="s">
        <v>46</v>
      </c>
      <c r="B53" s="45">
        <v>960</v>
      </c>
      <c r="C53" s="55">
        <v>936</v>
      </c>
      <c r="D53" s="55">
        <v>936</v>
      </c>
      <c r="E53" s="55">
        <v>966</v>
      </c>
      <c r="F53" s="55">
        <v>924</v>
      </c>
      <c r="G53" s="55">
        <v>930</v>
      </c>
      <c r="H53" s="55">
        <v>918</v>
      </c>
      <c r="I53" s="55">
        <v>828</v>
      </c>
      <c r="J53" s="55">
        <v>942</v>
      </c>
      <c r="K53" s="55">
        <v>936</v>
      </c>
      <c r="L53" s="55">
        <v>0</v>
      </c>
      <c r="M53" s="55">
        <v>924</v>
      </c>
      <c r="N53" s="55">
        <v>930</v>
      </c>
      <c r="O53" s="55">
        <v>936</v>
      </c>
      <c r="P53" s="55">
        <v>930</v>
      </c>
      <c r="Q53" s="55">
        <v>936</v>
      </c>
      <c r="R53" s="55">
        <v>924</v>
      </c>
      <c r="S53" s="55">
        <v>930</v>
      </c>
      <c r="T53" s="55">
        <v>930</v>
      </c>
      <c r="U53" s="55">
        <v>930</v>
      </c>
      <c r="V53" s="55">
        <v>948</v>
      </c>
      <c r="W53" s="55">
        <v>930</v>
      </c>
      <c r="X53" s="55">
        <v>960</v>
      </c>
      <c r="Y53" s="55">
        <v>864</v>
      </c>
      <c r="Z53" s="55">
        <v>828</v>
      </c>
      <c r="AA53" s="55">
        <v>936</v>
      </c>
      <c r="AB53" s="55">
        <v>936</v>
      </c>
      <c r="AC53" s="55">
        <v>924</v>
      </c>
      <c r="AD53" s="55">
        <v>888</v>
      </c>
      <c r="AE53" s="56">
        <v>894</v>
      </c>
      <c r="AF53" s="52"/>
      <c r="AG53" s="210" t="str">
        <f>CONCATENATE(B3,"合計")</f>
        <v>9月合計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21" t="s">
        <v>47</v>
      </c>
      <c r="B54" s="46">
        <v>954</v>
      </c>
      <c r="C54" s="57">
        <v>930</v>
      </c>
      <c r="D54" s="57">
        <v>930</v>
      </c>
      <c r="E54" s="57">
        <v>960</v>
      </c>
      <c r="F54" s="57">
        <v>918</v>
      </c>
      <c r="G54" s="57">
        <v>930</v>
      </c>
      <c r="H54" s="57">
        <v>924</v>
      </c>
      <c r="I54" s="57">
        <v>846</v>
      </c>
      <c r="J54" s="57">
        <v>930</v>
      </c>
      <c r="K54" s="57">
        <v>924</v>
      </c>
      <c r="L54" s="57">
        <v>0</v>
      </c>
      <c r="M54" s="57">
        <v>930</v>
      </c>
      <c r="N54" s="57">
        <v>936</v>
      </c>
      <c r="O54" s="57">
        <v>936</v>
      </c>
      <c r="P54" s="57">
        <v>930</v>
      </c>
      <c r="Q54" s="57">
        <v>936</v>
      </c>
      <c r="R54" s="57">
        <v>924</v>
      </c>
      <c r="S54" s="57">
        <v>918</v>
      </c>
      <c r="T54" s="57">
        <v>936</v>
      </c>
      <c r="U54" s="57">
        <v>930</v>
      </c>
      <c r="V54" s="57">
        <v>942</v>
      </c>
      <c r="W54" s="57">
        <v>948</v>
      </c>
      <c r="X54" s="57">
        <v>948</v>
      </c>
      <c r="Y54" s="57">
        <v>846</v>
      </c>
      <c r="Z54" s="57">
        <v>852</v>
      </c>
      <c r="AA54" s="57">
        <v>924</v>
      </c>
      <c r="AB54" s="57">
        <v>930</v>
      </c>
      <c r="AC54" s="57">
        <v>924</v>
      </c>
      <c r="AD54" s="57">
        <v>888</v>
      </c>
      <c r="AE54" s="58">
        <v>906</v>
      </c>
      <c r="AF54" s="61"/>
      <c r="AG54" s="210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2" t="s">
        <v>51</v>
      </c>
      <c r="B55" s="10">
        <f>SUM(B7:B54)</f>
        <v>44982</v>
      </c>
      <c r="C55" s="11">
        <f t="shared" ref="C55:E55" si="3">SUM(C7:C54)</f>
        <v>44502</v>
      </c>
      <c r="D55" s="11">
        <f t="shared" si="3"/>
        <v>42864</v>
      </c>
      <c r="E55" s="11">
        <f t="shared" si="3"/>
        <v>45270</v>
      </c>
      <c r="F55" s="11">
        <f>SUM(G7:G54)</f>
        <v>44652</v>
      </c>
      <c r="G55" s="11">
        <f>SUM(F7:F54)</f>
        <v>44628</v>
      </c>
      <c r="H55" s="11">
        <f>SUM(H7:H54)</f>
        <v>44538</v>
      </c>
      <c r="I55" s="11">
        <f>SUM(I7:I54)</f>
        <v>39180</v>
      </c>
      <c r="J55" s="11">
        <f>SUM(J7:J54)</f>
        <v>43980</v>
      </c>
      <c r="K55" s="11">
        <f>SUM(K7:K54)</f>
        <v>41958</v>
      </c>
      <c r="L55" s="11">
        <f>SUM(L7:L54)</f>
        <v>37002</v>
      </c>
      <c r="M55" s="11">
        <f>SUM(N7:N54)</f>
        <v>43872</v>
      </c>
      <c r="N55" s="11">
        <f>SUM(M7:M54)</f>
        <v>40830</v>
      </c>
      <c r="O55" s="11">
        <f>SUM(O7:O54)</f>
        <v>44544</v>
      </c>
      <c r="P55" s="11">
        <f>SUM(P7:P54)</f>
        <v>44226</v>
      </c>
      <c r="Q55" s="11">
        <f>SUM(Q7:Q54)</f>
        <v>44670</v>
      </c>
      <c r="R55" s="11">
        <f>SUM(R7:R54)</f>
        <v>43950</v>
      </c>
      <c r="S55" s="11">
        <f>SUM(S7:S54)</f>
        <v>38712</v>
      </c>
      <c r="T55" s="11">
        <f>SUM(U7:U54)</f>
        <v>44340</v>
      </c>
      <c r="U55" s="11">
        <f>SUM(T7:T54)</f>
        <v>44004</v>
      </c>
      <c r="V55" s="11">
        <f>SUM(X7:X54)</f>
        <v>44688</v>
      </c>
      <c r="W55" s="11">
        <f>SUM(Y7:Y54)</f>
        <v>41742</v>
      </c>
      <c r="X55" s="11">
        <f>SUM(V7:V54)</f>
        <v>44502</v>
      </c>
      <c r="Y55" s="11">
        <f>SUM(W7:W54)</f>
        <v>44184</v>
      </c>
      <c r="Z55" s="11">
        <f>SUM(Z7:Z54)</f>
        <v>39714</v>
      </c>
      <c r="AA55" s="11">
        <f>SUM(AB7:AB54)</f>
        <v>43890</v>
      </c>
      <c r="AB55" s="11">
        <f>SUM(AA7:AA54)</f>
        <v>41478</v>
      </c>
      <c r="AC55" s="11">
        <f>SUM(AC7:AC54)</f>
        <v>44556</v>
      </c>
      <c r="AD55" s="11">
        <f>SUM(AD7:AD54)</f>
        <v>42762</v>
      </c>
      <c r="AE55" s="12">
        <f>SUM(AE7:AE54)</f>
        <v>42564</v>
      </c>
      <c r="AF55" s="31"/>
      <c r="AG55" s="203">
        <f>SUM(B55:AE55)</f>
        <v>1292784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3" t="s">
        <v>56</v>
      </c>
      <c r="B56" s="7">
        <f t="shared" ref="B56:C56" si="4">IF(B4="",SUM(B23:B50),0)</f>
        <v>25788</v>
      </c>
      <c r="C56" s="7">
        <f t="shared" si="4"/>
        <v>25500</v>
      </c>
      <c r="D56" s="7">
        <f t="shared" ref="D56:AE56" si="5">IF(D4="",SUM(D23:D50),0)</f>
        <v>23850</v>
      </c>
      <c r="E56" s="7">
        <f t="shared" si="5"/>
        <v>26148</v>
      </c>
      <c r="F56" s="7">
        <f t="shared" si="5"/>
        <v>25662</v>
      </c>
      <c r="G56" s="7">
        <f t="shared" si="5"/>
        <v>26028</v>
      </c>
      <c r="H56" s="7">
        <f t="shared" si="5"/>
        <v>0</v>
      </c>
      <c r="I56" s="7">
        <f t="shared" si="5"/>
        <v>20754</v>
      </c>
      <c r="J56" s="7">
        <f t="shared" si="5"/>
        <v>25644</v>
      </c>
      <c r="K56" s="7">
        <f t="shared" si="5"/>
        <v>23124</v>
      </c>
      <c r="L56" s="7">
        <f t="shared" si="5"/>
        <v>21660</v>
      </c>
      <c r="M56" s="7">
        <f t="shared" si="5"/>
        <v>25104</v>
      </c>
      <c r="N56" s="7">
        <f t="shared" si="5"/>
        <v>25332</v>
      </c>
      <c r="O56" s="7">
        <f t="shared" si="5"/>
        <v>0</v>
      </c>
      <c r="P56" s="7">
        <f t="shared" si="5"/>
        <v>0</v>
      </c>
      <c r="Q56" s="7">
        <f t="shared" si="5"/>
        <v>25656</v>
      </c>
      <c r="R56" s="7">
        <f t="shared" si="5"/>
        <v>25056</v>
      </c>
      <c r="S56" s="7">
        <f t="shared" si="5"/>
        <v>20238</v>
      </c>
      <c r="T56" s="7">
        <f t="shared" si="5"/>
        <v>25320</v>
      </c>
      <c r="U56" s="7">
        <f t="shared" si="5"/>
        <v>25704</v>
      </c>
      <c r="V56" s="7">
        <f t="shared" si="5"/>
        <v>0</v>
      </c>
      <c r="W56" s="7">
        <f t="shared" si="5"/>
        <v>25356</v>
      </c>
      <c r="X56" s="7">
        <f t="shared" si="5"/>
        <v>0</v>
      </c>
      <c r="Y56" s="7">
        <f t="shared" si="5"/>
        <v>23328</v>
      </c>
      <c r="Z56" s="7">
        <f t="shared" si="5"/>
        <v>22746</v>
      </c>
      <c r="AA56" s="7">
        <f t="shared" si="5"/>
        <v>24390</v>
      </c>
      <c r="AB56" s="7">
        <f t="shared" si="5"/>
        <v>25470</v>
      </c>
      <c r="AC56" s="7">
        <f t="shared" si="5"/>
        <v>0</v>
      </c>
      <c r="AD56" s="7">
        <f t="shared" si="5"/>
        <v>24456</v>
      </c>
      <c r="AE56" s="7">
        <f t="shared" si="5"/>
        <v>24624</v>
      </c>
      <c r="AF56" s="24"/>
      <c r="AG56" s="41">
        <f>SUM(B56:AE56)</f>
        <v>586938</v>
      </c>
    </row>
    <row r="57" spans="1:44" x14ac:dyDescent="0.2">
      <c r="A57" s="33" t="s">
        <v>55</v>
      </c>
      <c r="B57" s="7">
        <f t="shared" ref="B57:C57" si="6">IF(B4="",SUM(B7:B22,B51:B54),SUM(B7:B54))</f>
        <v>19194</v>
      </c>
      <c r="C57" s="7">
        <f t="shared" si="6"/>
        <v>19002</v>
      </c>
      <c r="D57" s="7">
        <f t="shared" ref="D57:AE57" si="7">IF(D4="",SUM(D7:D22,D51:D54),SUM(D7:D54))</f>
        <v>19014</v>
      </c>
      <c r="E57" s="7">
        <f t="shared" si="7"/>
        <v>19122</v>
      </c>
      <c r="F57" s="7">
        <f t="shared" si="7"/>
        <v>18966</v>
      </c>
      <c r="G57" s="7">
        <f t="shared" si="7"/>
        <v>18624</v>
      </c>
      <c r="H57" s="7">
        <f t="shared" si="7"/>
        <v>44538</v>
      </c>
      <c r="I57" s="7">
        <f t="shared" si="7"/>
        <v>18426</v>
      </c>
      <c r="J57" s="7">
        <f t="shared" si="7"/>
        <v>18336</v>
      </c>
      <c r="K57" s="7">
        <f t="shared" si="7"/>
        <v>18834</v>
      </c>
      <c r="L57" s="7">
        <f t="shared" si="7"/>
        <v>15342</v>
      </c>
      <c r="M57" s="7">
        <f t="shared" si="7"/>
        <v>15726</v>
      </c>
      <c r="N57" s="7">
        <f t="shared" si="7"/>
        <v>18540</v>
      </c>
      <c r="O57" s="7">
        <f t="shared" si="7"/>
        <v>44544</v>
      </c>
      <c r="P57" s="7">
        <f t="shared" si="7"/>
        <v>44226</v>
      </c>
      <c r="Q57" s="7">
        <f t="shared" si="7"/>
        <v>19014</v>
      </c>
      <c r="R57" s="7">
        <f t="shared" si="7"/>
        <v>18894</v>
      </c>
      <c r="S57" s="7">
        <f t="shared" si="7"/>
        <v>18474</v>
      </c>
      <c r="T57" s="7">
        <f t="shared" si="7"/>
        <v>18684</v>
      </c>
      <c r="U57" s="7">
        <f t="shared" si="7"/>
        <v>18636</v>
      </c>
      <c r="V57" s="7">
        <f t="shared" si="7"/>
        <v>44502</v>
      </c>
      <c r="W57" s="7">
        <f t="shared" si="7"/>
        <v>18828</v>
      </c>
      <c r="X57" s="7">
        <f t="shared" si="7"/>
        <v>44688</v>
      </c>
      <c r="Y57" s="7">
        <f t="shared" si="7"/>
        <v>18414</v>
      </c>
      <c r="Z57" s="7">
        <f t="shared" si="7"/>
        <v>16968</v>
      </c>
      <c r="AA57" s="7">
        <f t="shared" si="7"/>
        <v>17088</v>
      </c>
      <c r="AB57" s="7">
        <f t="shared" si="7"/>
        <v>18420</v>
      </c>
      <c r="AC57" s="7">
        <f t="shared" si="7"/>
        <v>44556</v>
      </c>
      <c r="AD57" s="7">
        <f t="shared" si="7"/>
        <v>18306</v>
      </c>
      <c r="AE57" s="7">
        <f t="shared" si="7"/>
        <v>17940</v>
      </c>
      <c r="AF57" s="7"/>
      <c r="AG57" s="42">
        <f>SUM(B57:AE57)</f>
        <v>705846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>AVERAGE(B7:B54)</f>
        <v>937.125</v>
      </c>
      <c r="C59" s="7">
        <f t="shared" ref="C59:E59" si="8">AVERAGE(C7:C54)</f>
        <v>927.125</v>
      </c>
      <c r="D59" s="7">
        <f t="shared" si="8"/>
        <v>893</v>
      </c>
      <c r="E59" s="7">
        <f t="shared" si="8"/>
        <v>943.125</v>
      </c>
      <c r="F59" s="7">
        <f>AVERAGE(G7:G54)</f>
        <v>930.25</v>
      </c>
      <c r="G59" s="7">
        <f>AVERAGE(F7:F54)</f>
        <v>929.75</v>
      </c>
      <c r="H59" s="7">
        <f>AVERAGE(H7:H54)</f>
        <v>927.875</v>
      </c>
      <c r="I59" s="7">
        <f>AVERAGE(I7:I54)</f>
        <v>816.25</v>
      </c>
      <c r="J59" s="7">
        <f>AVERAGE(J7:J54)</f>
        <v>916.25</v>
      </c>
      <c r="K59" s="7">
        <f>AVERAGE(K7:K54)</f>
        <v>874.125</v>
      </c>
      <c r="L59" s="7">
        <f>AVERAGE(L7:L54)</f>
        <v>770.875</v>
      </c>
      <c r="M59" s="7">
        <f>AVERAGE(N7:N54)</f>
        <v>914</v>
      </c>
      <c r="N59" s="7">
        <f>AVERAGE(M7:M54)</f>
        <v>850.625</v>
      </c>
      <c r="O59" s="7">
        <f>AVERAGE(O7:O54)</f>
        <v>928</v>
      </c>
      <c r="P59" s="7">
        <f>AVERAGE(P7:P54)</f>
        <v>921.375</v>
      </c>
      <c r="Q59" s="7">
        <f>AVERAGE(Q7:Q54)</f>
        <v>930.625</v>
      </c>
      <c r="R59" s="7">
        <f>AVERAGE(R7:R54)</f>
        <v>915.625</v>
      </c>
      <c r="S59" s="7">
        <f>AVERAGE(S7:S54)</f>
        <v>806.5</v>
      </c>
      <c r="T59" s="7">
        <f>AVERAGE(U7:U54)</f>
        <v>923.75</v>
      </c>
      <c r="U59" s="7">
        <f>AVERAGE(T7:T54)</f>
        <v>916.75</v>
      </c>
      <c r="V59" s="7">
        <f>AVERAGE(X7:X54)</f>
        <v>931</v>
      </c>
      <c r="W59" s="7">
        <f>AVERAGE(Y7:Y54)</f>
        <v>869.625</v>
      </c>
      <c r="X59" s="7">
        <f>AVERAGE(V7:V54)</f>
        <v>927.125</v>
      </c>
      <c r="Y59" s="7">
        <f>AVERAGE(W7:W54)</f>
        <v>920.5</v>
      </c>
      <c r="Z59" s="7">
        <f>AVERAGE(Z7:Z54)</f>
        <v>827.375</v>
      </c>
      <c r="AA59" s="7">
        <f>AVERAGE(AB7:AB54)</f>
        <v>914.375</v>
      </c>
      <c r="AB59" s="7">
        <f>AVERAGE(AA7:AA54)</f>
        <v>864.125</v>
      </c>
      <c r="AC59" s="7">
        <f>AVERAGE(AC7:AC54)</f>
        <v>928.25</v>
      </c>
      <c r="AD59" s="7">
        <f>AVERAGE(AD7:AD54)</f>
        <v>890.875</v>
      </c>
      <c r="AE59" s="7">
        <f>AVERAGE(AE7:AE54)</f>
        <v>886.75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>MAX(B7:B54)</f>
        <v>972</v>
      </c>
      <c r="C60" s="7">
        <f t="shared" ref="C60:AE60" si="9">MAX(C7:C54)</f>
        <v>966</v>
      </c>
      <c r="D60" s="7">
        <f t="shared" si="9"/>
        <v>966</v>
      </c>
      <c r="E60" s="7">
        <f t="shared" si="9"/>
        <v>978</v>
      </c>
      <c r="F60" s="7">
        <f t="shared" si="9"/>
        <v>966</v>
      </c>
      <c r="G60" s="7">
        <f t="shared" si="9"/>
        <v>942</v>
      </c>
      <c r="H60" s="7">
        <f t="shared" si="9"/>
        <v>942</v>
      </c>
      <c r="I60" s="7">
        <f t="shared" si="9"/>
        <v>972</v>
      </c>
      <c r="J60" s="7">
        <f t="shared" si="9"/>
        <v>972</v>
      </c>
      <c r="K60" s="7">
        <f t="shared" si="9"/>
        <v>978</v>
      </c>
      <c r="L60" s="7">
        <f t="shared" si="9"/>
        <v>960</v>
      </c>
      <c r="M60" s="7">
        <f t="shared" si="9"/>
        <v>936</v>
      </c>
      <c r="N60" s="7">
        <f t="shared" si="9"/>
        <v>942</v>
      </c>
      <c r="O60" s="7">
        <f t="shared" si="9"/>
        <v>948</v>
      </c>
      <c r="P60" s="7">
        <f t="shared" si="9"/>
        <v>942</v>
      </c>
      <c r="Q60" s="7">
        <f t="shared" si="9"/>
        <v>978</v>
      </c>
      <c r="R60" s="7">
        <f t="shared" si="9"/>
        <v>972</v>
      </c>
      <c r="S60" s="7">
        <f t="shared" si="9"/>
        <v>936</v>
      </c>
      <c r="T60" s="7">
        <f t="shared" si="9"/>
        <v>948</v>
      </c>
      <c r="U60" s="7">
        <f t="shared" si="9"/>
        <v>942</v>
      </c>
      <c r="V60" s="7">
        <f t="shared" si="9"/>
        <v>954</v>
      </c>
      <c r="W60" s="7">
        <f t="shared" si="9"/>
        <v>954</v>
      </c>
      <c r="X60" s="7">
        <f t="shared" si="9"/>
        <v>960</v>
      </c>
      <c r="Y60" s="7">
        <f t="shared" si="9"/>
        <v>954</v>
      </c>
      <c r="Z60" s="7">
        <f t="shared" si="9"/>
        <v>882</v>
      </c>
      <c r="AA60" s="7">
        <f t="shared" si="9"/>
        <v>936</v>
      </c>
      <c r="AB60" s="7">
        <f t="shared" si="9"/>
        <v>942</v>
      </c>
      <c r="AC60" s="7">
        <f t="shared" si="9"/>
        <v>942</v>
      </c>
      <c r="AD60" s="7">
        <f t="shared" si="9"/>
        <v>936</v>
      </c>
      <c r="AE60" s="7">
        <f t="shared" si="9"/>
        <v>906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>MIN(B7:B54)</f>
        <v>876</v>
      </c>
      <c r="C61" s="7">
        <f t="shared" ref="C61:AE61" si="10">MIN(C7:C54)</f>
        <v>840</v>
      </c>
      <c r="D61" s="7">
        <f t="shared" si="10"/>
        <v>54</v>
      </c>
      <c r="E61" s="7">
        <f t="shared" si="10"/>
        <v>900</v>
      </c>
      <c r="F61" s="7">
        <f t="shared" si="10"/>
        <v>894</v>
      </c>
      <c r="G61" s="7">
        <f t="shared" si="10"/>
        <v>906</v>
      </c>
      <c r="H61" s="7">
        <f t="shared" si="10"/>
        <v>894</v>
      </c>
      <c r="I61" s="7">
        <f t="shared" si="10"/>
        <v>0</v>
      </c>
      <c r="J61" s="7">
        <f t="shared" si="10"/>
        <v>840</v>
      </c>
      <c r="K61" s="7">
        <f t="shared" si="10"/>
        <v>0</v>
      </c>
      <c r="L61" s="7">
        <f t="shared" si="10"/>
        <v>0</v>
      </c>
      <c r="M61" s="7">
        <f t="shared" si="10"/>
        <v>0</v>
      </c>
      <c r="N61" s="7">
        <f t="shared" si="10"/>
        <v>852</v>
      </c>
      <c r="O61" s="7">
        <f t="shared" si="10"/>
        <v>876</v>
      </c>
      <c r="P61" s="7">
        <f t="shared" si="10"/>
        <v>870</v>
      </c>
      <c r="Q61" s="7">
        <f t="shared" si="10"/>
        <v>846</v>
      </c>
      <c r="R61" s="7">
        <f t="shared" si="10"/>
        <v>834</v>
      </c>
      <c r="S61" s="7">
        <f t="shared" si="10"/>
        <v>0</v>
      </c>
      <c r="T61" s="7">
        <f t="shared" si="10"/>
        <v>858</v>
      </c>
      <c r="U61" s="7">
        <f t="shared" si="10"/>
        <v>882</v>
      </c>
      <c r="V61" s="7">
        <f t="shared" si="10"/>
        <v>840</v>
      </c>
      <c r="W61" s="7">
        <f t="shared" si="10"/>
        <v>864</v>
      </c>
      <c r="X61" s="7">
        <f t="shared" si="10"/>
        <v>858</v>
      </c>
      <c r="Y61" s="7">
        <f t="shared" si="10"/>
        <v>750</v>
      </c>
      <c r="Z61" s="7">
        <f t="shared" si="10"/>
        <v>726</v>
      </c>
      <c r="AA61" s="7">
        <f t="shared" si="10"/>
        <v>780</v>
      </c>
      <c r="AB61" s="7">
        <f t="shared" si="10"/>
        <v>822</v>
      </c>
      <c r="AC61" s="7">
        <f t="shared" si="10"/>
        <v>912</v>
      </c>
      <c r="AD61" s="7">
        <f t="shared" si="10"/>
        <v>840</v>
      </c>
      <c r="AE61" s="7">
        <f t="shared" si="10"/>
        <v>858</v>
      </c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令和７年度　時間帯別送電実績（３０分値）</v>
      </c>
    </row>
    <row r="3" spans="1:45" x14ac:dyDescent="0.2">
      <c r="A3" s="68">
        <f>'4月'!A3</f>
        <v>7</v>
      </c>
      <c r="B3" s="1" t="s">
        <v>63</v>
      </c>
      <c r="AF3" s="2" t="s">
        <v>52</v>
      </c>
    </row>
    <row r="4" spans="1:45" s="3" customFormat="1" hidden="1" x14ac:dyDescent="0.2">
      <c r="A4" s="3">
        <f>SUM(B4:AF4)</f>
        <v>5</v>
      </c>
      <c r="B4" s="3" t="str">
        <f t="shared" ref="B4:AF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>
        <f t="shared" si="0"/>
        <v>1</v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>
        <f t="shared" si="0"/>
        <v>1</v>
      </c>
      <c r="N4" s="3">
        <v>1</v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>
        <f t="shared" si="0"/>
        <v>1</v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>
        <f t="shared" si="0"/>
        <v>1</v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208" t="s">
        <v>53</v>
      </c>
      <c r="B5" s="13">
        <f>'9月'!AE5+1</f>
        <v>45931</v>
      </c>
      <c r="C5" s="14">
        <f>B5+1</f>
        <v>45932</v>
      </c>
      <c r="D5" s="14">
        <f>C5+1</f>
        <v>45933</v>
      </c>
      <c r="E5" s="14">
        <f t="shared" ref="E5:AE5" si="1">D5+1</f>
        <v>45934</v>
      </c>
      <c r="F5" s="14">
        <f t="shared" si="1"/>
        <v>45935</v>
      </c>
      <c r="G5" s="14">
        <f t="shared" si="1"/>
        <v>45936</v>
      </c>
      <c r="H5" s="14">
        <f t="shared" si="1"/>
        <v>45937</v>
      </c>
      <c r="I5" s="14">
        <f t="shared" si="1"/>
        <v>45938</v>
      </c>
      <c r="J5" s="14">
        <f t="shared" si="1"/>
        <v>45939</v>
      </c>
      <c r="K5" s="14">
        <f t="shared" si="1"/>
        <v>45940</v>
      </c>
      <c r="L5" s="14">
        <f t="shared" si="1"/>
        <v>45941</v>
      </c>
      <c r="M5" s="14">
        <f t="shared" si="1"/>
        <v>45942</v>
      </c>
      <c r="N5" s="14">
        <f t="shared" si="1"/>
        <v>45943</v>
      </c>
      <c r="O5" s="14">
        <f t="shared" si="1"/>
        <v>45944</v>
      </c>
      <c r="P5" s="14">
        <f t="shared" si="1"/>
        <v>45945</v>
      </c>
      <c r="Q5" s="14">
        <f t="shared" si="1"/>
        <v>45946</v>
      </c>
      <c r="R5" s="14">
        <f t="shared" si="1"/>
        <v>45947</v>
      </c>
      <c r="S5" s="14">
        <f t="shared" si="1"/>
        <v>45948</v>
      </c>
      <c r="T5" s="14">
        <f t="shared" si="1"/>
        <v>45949</v>
      </c>
      <c r="U5" s="14">
        <f t="shared" si="1"/>
        <v>45950</v>
      </c>
      <c r="V5" s="14">
        <f t="shared" si="1"/>
        <v>45951</v>
      </c>
      <c r="W5" s="14">
        <f t="shared" si="1"/>
        <v>45952</v>
      </c>
      <c r="X5" s="14">
        <f t="shared" si="1"/>
        <v>45953</v>
      </c>
      <c r="Y5" s="14">
        <f t="shared" si="1"/>
        <v>45954</v>
      </c>
      <c r="Z5" s="14">
        <f t="shared" si="1"/>
        <v>45955</v>
      </c>
      <c r="AA5" s="14">
        <f t="shared" si="1"/>
        <v>45956</v>
      </c>
      <c r="AB5" s="14">
        <f t="shared" si="1"/>
        <v>45957</v>
      </c>
      <c r="AC5" s="14">
        <f t="shared" si="1"/>
        <v>45958</v>
      </c>
      <c r="AD5" s="14">
        <f t="shared" si="1"/>
        <v>45959</v>
      </c>
      <c r="AE5" s="14">
        <f t="shared" si="1"/>
        <v>45960</v>
      </c>
      <c r="AF5" s="15">
        <f>AE5+1</f>
        <v>45961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209"/>
      <c r="B6" s="16" t="str">
        <f>TEXT(B5,"aaa")</f>
        <v>水</v>
      </c>
      <c r="C6" s="17" t="str">
        <f>TEXT(C5,"aaa")</f>
        <v>木</v>
      </c>
      <c r="D6" s="17" t="str">
        <f t="shared" ref="D6:AD6" si="2">TEXT(D5,"aaa")</f>
        <v>金</v>
      </c>
      <c r="E6" s="17" t="str">
        <f t="shared" si="2"/>
        <v>土</v>
      </c>
      <c r="F6" s="17" t="str">
        <f t="shared" si="2"/>
        <v>日</v>
      </c>
      <c r="G6" s="17" t="str">
        <f t="shared" si="2"/>
        <v>月</v>
      </c>
      <c r="H6" s="17" t="str">
        <f t="shared" si="2"/>
        <v>火</v>
      </c>
      <c r="I6" s="17" t="str">
        <f t="shared" si="2"/>
        <v>水</v>
      </c>
      <c r="J6" s="17" t="str">
        <f t="shared" si="2"/>
        <v>木</v>
      </c>
      <c r="K6" s="17" t="str">
        <f t="shared" si="2"/>
        <v>金</v>
      </c>
      <c r="L6" s="17" t="str">
        <f t="shared" si="2"/>
        <v>土</v>
      </c>
      <c r="M6" s="17" t="str">
        <f t="shared" si="2"/>
        <v>日</v>
      </c>
      <c r="N6" s="17" t="str">
        <f t="shared" si="2"/>
        <v>月</v>
      </c>
      <c r="O6" s="17" t="str">
        <f t="shared" si="2"/>
        <v>火</v>
      </c>
      <c r="P6" s="17" t="str">
        <f t="shared" si="2"/>
        <v>水</v>
      </c>
      <c r="Q6" s="17" t="str">
        <f t="shared" si="2"/>
        <v>木</v>
      </c>
      <c r="R6" s="17" t="str">
        <f t="shared" si="2"/>
        <v>金</v>
      </c>
      <c r="S6" s="17" t="str">
        <f t="shared" si="2"/>
        <v>土</v>
      </c>
      <c r="T6" s="17" t="str">
        <f t="shared" si="2"/>
        <v>日</v>
      </c>
      <c r="U6" s="17" t="str">
        <f t="shared" si="2"/>
        <v>月</v>
      </c>
      <c r="V6" s="17" t="str">
        <f t="shared" si="2"/>
        <v>火</v>
      </c>
      <c r="W6" s="17" t="str">
        <f t="shared" si="2"/>
        <v>水</v>
      </c>
      <c r="X6" s="17" t="str">
        <f t="shared" si="2"/>
        <v>木</v>
      </c>
      <c r="Y6" s="17" t="str">
        <f t="shared" si="2"/>
        <v>金</v>
      </c>
      <c r="Z6" s="17" t="str">
        <f t="shared" si="2"/>
        <v>土</v>
      </c>
      <c r="AA6" s="17" t="str">
        <f t="shared" si="2"/>
        <v>日</v>
      </c>
      <c r="AB6" s="17" t="str">
        <f t="shared" si="2"/>
        <v>月</v>
      </c>
      <c r="AC6" s="17" t="str">
        <f t="shared" si="2"/>
        <v>火</v>
      </c>
      <c r="AD6" s="17" t="str">
        <f t="shared" si="2"/>
        <v>水</v>
      </c>
      <c r="AE6" s="17" t="str">
        <f>TEXT(AE5,"aaa")</f>
        <v>木</v>
      </c>
      <c r="AF6" s="25" t="str">
        <f>TEXT(AF5,"aaa")</f>
        <v>金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900</v>
      </c>
      <c r="C7" s="53">
        <v>0</v>
      </c>
      <c r="D7" s="53">
        <v>0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0</v>
      </c>
      <c r="K7" s="53">
        <v>0</v>
      </c>
      <c r="L7" s="53">
        <v>0</v>
      </c>
      <c r="M7" s="53">
        <v>0</v>
      </c>
      <c r="N7" s="53">
        <v>0</v>
      </c>
      <c r="O7" s="53">
        <v>0</v>
      </c>
      <c r="P7" s="53">
        <v>0</v>
      </c>
      <c r="Q7" s="53">
        <v>0</v>
      </c>
      <c r="R7" s="53">
        <v>0</v>
      </c>
      <c r="S7" s="53">
        <v>0</v>
      </c>
      <c r="T7" s="53">
        <v>0</v>
      </c>
      <c r="U7" s="53">
        <v>0</v>
      </c>
      <c r="V7" s="53">
        <v>0</v>
      </c>
      <c r="W7" s="53">
        <v>462</v>
      </c>
      <c r="X7" s="53">
        <v>996</v>
      </c>
      <c r="Y7" s="53">
        <v>996</v>
      </c>
      <c r="Z7" s="53">
        <v>996</v>
      </c>
      <c r="AA7" s="53">
        <v>1002</v>
      </c>
      <c r="AB7" s="53">
        <v>990</v>
      </c>
      <c r="AC7" s="53">
        <v>978</v>
      </c>
      <c r="AD7" s="53">
        <v>1002</v>
      </c>
      <c r="AE7" s="53">
        <v>990</v>
      </c>
      <c r="AF7" s="54">
        <v>984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5">
        <v>912</v>
      </c>
      <c r="C8" s="55">
        <v>0</v>
      </c>
      <c r="D8" s="55">
        <v>0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  <c r="N8" s="55">
        <v>0</v>
      </c>
      <c r="O8" s="55">
        <v>0</v>
      </c>
      <c r="P8" s="55">
        <v>0</v>
      </c>
      <c r="Q8" s="55">
        <v>0</v>
      </c>
      <c r="R8" s="55">
        <v>0</v>
      </c>
      <c r="S8" s="55">
        <v>0</v>
      </c>
      <c r="T8" s="55">
        <v>0</v>
      </c>
      <c r="U8" s="55">
        <v>0</v>
      </c>
      <c r="V8" s="55">
        <v>0</v>
      </c>
      <c r="W8" s="55">
        <v>462</v>
      </c>
      <c r="X8" s="55">
        <v>996</v>
      </c>
      <c r="Y8" s="55">
        <v>990</v>
      </c>
      <c r="Z8" s="55">
        <v>996</v>
      </c>
      <c r="AA8" s="55">
        <v>990</v>
      </c>
      <c r="AB8" s="55">
        <v>990</v>
      </c>
      <c r="AC8" s="55">
        <v>990</v>
      </c>
      <c r="AD8" s="55">
        <v>984</v>
      </c>
      <c r="AE8" s="55">
        <v>990</v>
      </c>
      <c r="AF8" s="56">
        <v>984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5">
        <v>900</v>
      </c>
      <c r="C9" s="55">
        <v>0</v>
      </c>
      <c r="D9" s="55">
        <v>0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  <c r="N9" s="55">
        <v>0</v>
      </c>
      <c r="O9" s="55">
        <v>0</v>
      </c>
      <c r="P9" s="55">
        <v>0</v>
      </c>
      <c r="Q9" s="55">
        <v>0</v>
      </c>
      <c r="R9" s="55">
        <v>0</v>
      </c>
      <c r="S9" s="55">
        <v>0</v>
      </c>
      <c r="T9" s="55">
        <v>0</v>
      </c>
      <c r="U9" s="55">
        <v>0</v>
      </c>
      <c r="V9" s="55">
        <v>0</v>
      </c>
      <c r="W9" s="55">
        <v>468</v>
      </c>
      <c r="X9" s="55">
        <v>990</v>
      </c>
      <c r="Y9" s="55">
        <v>996</v>
      </c>
      <c r="Z9" s="55">
        <v>1002</v>
      </c>
      <c r="AA9" s="55">
        <v>990</v>
      </c>
      <c r="AB9" s="55">
        <v>990</v>
      </c>
      <c r="AC9" s="55">
        <v>996</v>
      </c>
      <c r="AD9" s="55">
        <v>1002</v>
      </c>
      <c r="AE9" s="55">
        <v>990</v>
      </c>
      <c r="AF9" s="56">
        <v>990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5">
        <v>906</v>
      </c>
      <c r="C10" s="55">
        <v>0</v>
      </c>
      <c r="D10" s="55">
        <v>0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  <c r="N10" s="55">
        <v>0</v>
      </c>
      <c r="O10" s="55">
        <v>0</v>
      </c>
      <c r="P10" s="55">
        <v>0</v>
      </c>
      <c r="Q10" s="55">
        <v>0</v>
      </c>
      <c r="R10" s="55">
        <v>0</v>
      </c>
      <c r="S10" s="55">
        <v>0</v>
      </c>
      <c r="T10" s="55">
        <v>0</v>
      </c>
      <c r="U10" s="55">
        <v>0</v>
      </c>
      <c r="V10" s="55">
        <v>0</v>
      </c>
      <c r="W10" s="55">
        <v>480</v>
      </c>
      <c r="X10" s="55">
        <v>1002</v>
      </c>
      <c r="Y10" s="55">
        <v>1002</v>
      </c>
      <c r="Z10" s="55">
        <v>984</v>
      </c>
      <c r="AA10" s="55">
        <v>990</v>
      </c>
      <c r="AB10" s="55">
        <v>996</v>
      </c>
      <c r="AC10" s="55">
        <v>984</v>
      </c>
      <c r="AD10" s="55">
        <v>996</v>
      </c>
      <c r="AE10" s="55">
        <v>996</v>
      </c>
      <c r="AF10" s="56">
        <v>984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5">
        <v>900</v>
      </c>
      <c r="C11" s="55">
        <v>0</v>
      </c>
      <c r="D11" s="55">
        <v>0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  <c r="N11" s="55">
        <v>0</v>
      </c>
      <c r="O11" s="55">
        <v>0</v>
      </c>
      <c r="P11" s="55">
        <v>0</v>
      </c>
      <c r="Q11" s="55">
        <v>0</v>
      </c>
      <c r="R11" s="55">
        <v>0</v>
      </c>
      <c r="S11" s="55">
        <v>0</v>
      </c>
      <c r="T11" s="55">
        <v>0</v>
      </c>
      <c r="U11" s="55">
        <v>0</v>
      </c>
      <c r="V11" s="55">
        <v>0</v>
      </c>
      <c r="W11" s="55">
        <v>474</v>
      </c>
      <c r="X11" s="55">
        <v>996</v>
      </c>
      <c r="Y11" s="55">
        <v>996</v>
      </c>
      <c r="Z11" s="55">
        <v>996</v>
      </c>
      <c r="AA11" s="55">
        <v>996</v>
      </c>
      <c r="AB11" s="55">
        <v>990</v>
      </c>
      <c r="AC11" s="55">
        <v>978</v>
      </c>
      <c r="AD11" s="55">
        <v>990</v>
      </c>
      <c r="AE11" s="55">
        <v>990</v>
      </c>
      <c r="AF11" s="56">
        <v>990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5">
        <v>906</v>
      </c>
      <c r="C12" s="55">
        <v>0</v>
      </c>
      <c r="D12" s="55">
        <v>0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  <c r="N12" s="55">
        <v>0</v>
      </c>
      <c r="O12" s="55">
        <v>0</v>
      </c>
      <c r="P12" s="55">
        <v>0</v>
      </c>
      <c r="Q12" s="55">
        <v>0</v>
      </c>
      <c r="R12" s="55">
        <v>0</v>
      </c>
      <c r="S12" s="55">
        <v>0</v>
      </c>
      <c r="T12" s="55">
        <v>0</v>
      </c>
      <c r="U12" s="55">
        <v>0</v>
      </c>
      <c r="V12" s="55">
        <v>0</v>
      </c>
      <c r="W12" s="55">
        <v>396</v>
      </c>
      <c r="X12" s="55">
        <v>1002</v>
      </c>
      <c r="Y12" s="55">
        <v>1002</v>
      </c>
      <c r="Z12" s="55">
        <v>990</v>
      </c>
      <c r="AA12" s="55">
        <v>990</v>
      </c>
      <c r="AB12" s="55">
        <v>984</v>
      </c>
      <c r="AC12" s="55">
        <v>978</v>
      </c>
      <c r="AD12" s="55">
        <v>984</v>
      </c>
      <c r="AE12" s="55">
        <v>990</v>
      </c>
      <c r="AF12" s="56">
        <v>984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5">
        <v>900</v>
      </c>
      <c r="C13" s="62">
        <v>0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2">
        <v>0</v>
      </c>
      <c r="J13" s="62">
        <v>0</v>
      </c>
      <c r="K13" s="62">
        <v>0</v>
      </c>
      <c r="L13" s="62">
        <v>0</v>
      </c>
      <c r="M13" s="62">
        <v>0</v>
      </c>
      <c r="N13" s="62">
        <v>0</v>
      </c>
      <c r="O13" s="62">
        <v>0</v>
      </c>
      <c r="P13" s="62">
        <v>0</v>
      </c>
      <c r="Q13" s="62">
        <v>0</v>
      </c>
      <c r="R13" s="62">
        <v>0</v>
      </c>
      <c r="S13" s="62">
        <v>0</v>
      </c>
      <c r="T13" s="62">
        <v>0</v>
      </c>
      <c r="U13" s="62">
        <v>0</v>
      </c>
      <c r="V13" s="62">
        <v>0</v>
      </c>
      <c r="W13" s="62">
        <v>534</v>
      </c>
      <c r="X13" s="62">
        <v>1002</v>
      </c>
      <c r="Y13" s="62">
        <v>1008</v>
      </c>
      <c r="Z13" s="62">
        <v>1002</v>
      </c>
      <c r="AA13" s="62">
        <v>1002</v>
      </c>
      <c r="AB13" s="62">
        <v>990</v>
      </c>
      <c r="AC13" s="62">
        <v>996</v>
      </c>
      <c r="AD13" s="62">
        <v>990</v>
      </c>
      <c r="AE13" s="62">
        <v>990</v>
      </c>
      <c r="AF13" s="64">
        <v>990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894</v>
      </c>
      <c r="C14" s="57">
        <v>0</v>
      </c>
      <c r="D14" s="57">
        <v>0</v>
      </c>
      <c r="E14" s="57">
        <v>0</v>
      </c>
      <c r="F14" s="57">
        <v>0</v>
      </c>
      <c r="G14" s="57">
        <v>0</v>
      </c>
      <c r="H14" s="57">
        <v>0</v>
      </c>
      <c r="I14" s="57">
        <v>0</v>
      </c>
      <c r="J14" s="57">
        <v>0</v>
      </c>
      <c r="K14" s="57">
        <v>0</v>
      </c>
      <c r="L14" s="57">
        <v>0</v>
      </c>
      <c r="M14" s="57">
        <v>0</v>
      </c>
      <c r="N14" s="57">
        <v>0</v>
      </c>
      <c r="O14" s="57">
        <v>0</v>
      </c>
      <c r="P14" s="57">
        <v>0</v>
      </c>
      <c r="Q14" s="57">
        <v>0</v>
      </c>
      <c r="R14" s="57">
        <v>0</v>
      </c>
      <c r="S14" s="57">
        <v>0</v>
      </c>
      <c r="T14" s="57">
        <v>0</v>
      </c>
      <c r="U14" s="57">
        <v>0</v>
      </c>
      <c r="V14" s="57">
        <v>0</v>
      </c>
      <c r="W14" s="57">
        <v>504</v>
      </c>
      <c r="X14" s="57">
        <v>996</v>
      </c>
      <c r="Y14" s="57">
        <v>1002</v>
      </c>
      <c r="Z14" s="57">
        <v>1002</v>
      </c>
      <c r="AA14" s="57">
        <v>990</v>
      </c>
      <c r="AB14" s="57">
        <v>996</v>
      </c>
      <c r="AC14" s="57">
        <v>996</v>
      </c>
      <c r="AD14" s="57">
        <v>1002</v>
      </c>
      <c r="AE14" s="57">
        <v>996</v>
      </c>
      <c r="AF14" s="58">
        <v>984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5">
        <v>918</v>
      </c>
      <c r="C15" s="55">
        <v>0</v>
      </c>
      <c r="D15" s="55">
        <v>0</v>
      </c>
      <c r="E15" s="55">
        <v>0</v>
      </c>
      <c r="F15" s="55">
        <v>0</v>
      </c>
      <c r="G15" s="55">
        <v>0</v>
      </c>
      <c r="H15" s="55">
        <v>0</v>
      </c>
      <c r="I15" s="55">
        <v>0</v>
      </c>
      <c r="J15" s="55">
        <v>0</v>
      </c>
      <c r="K15" s="55">
        <v>0</v>
      </c>
      <c r="L15" s="55">
        <v>0</v>
      </c>
      <c r="M15" s="55">
        <v>0</v>
      </c>
      <c r="N15" s="55">
        <v>0</v>
      </c>
      <c r="O15" s="55">
        <v>0</v>
      </c>
      <c r="P15" s="55">
        <v>0</v>
      </c>
      <c r="Q15" s="55">
        <v>0</v>
      </c>
      <c r="R15" s="55">
        <v>0</v>
      </c>
      <c r="S15" s="55">
        <v>0</v>
      </c>
      <c r="T15" s="55">
        <v>0</v>
      </c>
      <c r="U15" s="55">
        <v>0</v>
      </c>
      <c r="V15" s="55">
        <v>0</v>
      </c>
      <c r="W15" s="55">
        <v>498</v>
      </c>
      <c r="X15" s="55">
        <v>1002</v>
      </c>
      <c r="Y15" s="55">
        <v>1008</v>
      </c>
      <c r="Z15" s="55">
        <v>1002</v>
      </c>
      <c r="AA15" s="55">
        <v>996</v>
      </c>
      <c r="AB15" s="55">
        <v>996</v>
      </c>
      <c r="AC15" s="55">
        <v>990</v>
      </c>
      <c r="AD15" s="55">
        <v>990</v>
      </c>
      <c r="AE15" s="55">
        <v>990</v>
      </c>
      <c r="AF15" s="56">
        <v>984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900</v>
      </c>
      <c r="C16" s="55">
        <v>0</v>
      </c>
      <c r="D16" s="55">
        <v>0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  <c r="N16" s="55">
        <v>0</v>
      </c>
      <c r="O16" s="55">
        <v>0</v>
      </c>
      <c r="P16" s="55">
        <v>0</v>
      </c>
      <c r="Q16" s="55">
        <v>0</v>
      </c>
      <c r="R16" s="55">
        <v>0</v>
      </c>
      <c r="S16" s="55">
        <v>0</v>
      </c>
      <c r="T16" s="55">
        <v>0</v>
      </c>
      <c r="U16" s="55">
        <v>0</v>
      </c>
      <c r="V16" s="55">
        <v>0</v>
      </c>
      <c r="W16" s="55">
        <v>480</v>
      </c>
      <c r="X16" s="55">
        <v>1002</v>
      </c>
      <c r="Y16" s="55">
        <v>1008</v>
      </c>
      <c r="Z16" s="55">
        <v>996</v>
      </c>
      <c r="AA16" s="55">
        <v>996</v>
      </c>
      <c r="AB16" s="55">
        <v>990</v>
      </c>
      <c r="AC16" s="55">
        <v>1002</v>
      </c>
      <c r="AD16" s="55">
        <v>990</v>
      </c>
      <c r="AE16" s="55">
        <v>990</v>
      </c>
      <c r="AF16" s="56">
        <v>978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906</v>
      </c>
      <c r="C17" s="55">
        <v>0</v>
      </c>
      <c r="D17" s="55">
        <v>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  <c r="N17" s="55">
        <v>0</v>
      </c>
      <c r="O17" s="55">
        <v>0</v>
      </c>
      <c r="P17" s="55">
        <v>0</v>
      </c>
      <c r="Q17" s="55">
        <v>0</v>
      </c>
      <c r="R17" s="55">
        <v>0</v>
      </c>
      <c r="S17" s="55">
        <v>0</v>
      </c>
      <c r="T17" s="55">
        <v>0</v>
      </c>
      <c r="U17" s="55">
        <v>0</v>
      </c>
      <c r="V17" s="55">
        <v>0</v>
      </c>
      <c r="W17" s="55">
        <v>510</v>
      </c>
      <c r="X17" s="55">
        <v>1002</v>
      </c>
      <c r="Y17" s="55">
        <v>1002</v>
      </c>
      <c r="Z17" s="55">
        <v>996</v>
      </c>
      <c r="AA17" s="55">
        <v>996</v>
      </c>
      <c r="AB17" s="55">
        <v>996</v>
      </c>
      <c r="AC17" s="55">
        <v>990</v>
      </c>
      <c r="AD17" s="55">
        <v>996</v>
      </c>
      <c r="AE17" s="55">
        <v>1002</v>
      </c>
      <c r="AF17" s="56">
        <v>990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906</v>
      </c>
      <c r="C18" s="55">
        <v>0</v>
      </c>
      <c r="D18" s="55">
        <v>0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  <c r="N18" s="55">
        <v>0</v>
      </c>
      <c r="O18" s="55">
        <v>0</v>
      </c>
      <c r="P18" s="55">
        <v>0</v>
      </c>
      <c r="Q18" s="55">
        <v>0</v>
      </c>
      <c r="R18" s="55">
        <v>0</v>
      </c>
      <c r="S18" s="55">
        <v>0</v>
      </c>
      <c r="T18" s="55">
        <v>0</v>
      </c>
      <c r="U18" s="55">
        <v>0</v>
      </c>
      <c r="V18" s="55">
        <v>0</v>
      </c>
      <c r="W18" s="55">
        <v>504</v>
      </c>
      <c r="X18" s="55">
        <v>1014</v>
      </c>
      <c r="Y18" s="55">
        <v>1002</v>
      </c>
      <c r="Z18" s="55">
        <v>996</v>
      </c>
      <c r="AA18" s="55">
        <v>990</v>
      </c>
      <c r="AB18" s="55">
        <v>990</v>
      </c>
      <c r="AC18" s="55">
        <v>996</v>
      </c>
      <c r="AD18" s="55">
        <v>996</v>
      </c>
      <c r="AE18" s="55">
        <v>990</v>
      </c>
      <c r="AF18" s="56">
        <v>978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912</v>
      </c>
      <c r="C19" s="55">
        <v>0</v>
      </c>
      <c r="D19" s="55">
        <v>0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  <c r="N19" s="55">
        <v>0</v>
      </c>
      <c r="O19" s="55">
        <v>0</v>
      </c>
      <c r="P19" s="55">
        <v>0</v>
      </c>
      <c r="Q19" s="55">
        <v>0</v>
      </c>
      <c r="R19" s="55">
        <v>0</v>
      </c>
      <c r="S19" s="55">
        <v>0</v>
      </c>
      <c r="T19" s="55">
        <v>0</v>
      </c>
      <c r="U19" s="55">
        <v>0</v>
      </c>
      <c r="V19" s="55">
        <v>0</v>
      </c>
      <c r="W19" s="55">
        <v>498</v>
      </c>
      <c r="X19" s="55">
        <v>996</v>
      </c>
      <c r="Y19" s="55">
        <v>1008</v>
      </c>
      <c r="Z19" s="55">
        <v>1002</v>
      </c>
      <c r="AA19" s="55">
        <v>990</v>
      </c>
      <c r="AB19" s="55">
        <v>996</v>
      </c>
      <c r="AC19" s="55">
        <v>996</v>
      </c>
      <c r="AD19" s="55">
        <v>1002</v>
      </c>
      <c r="AE19" s="55">
        <v>990</v>
      </c>
      <c r="AF19" s="56">
        <v>990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912</v>
      </c>
      <c r="C20" s="55">
        <v>0</v>
      </c>
      <c r="D20" s="55">
        <v>0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  <c r="N20" s="55">
        <v>0</v>
      </c>
      <c r="O20" s="55">
        <v>0</v>
      </c>
      <c r="P20" s="55">
        <v>0</v>
      </c>
      <c r="Q20" s="55">
        <v>0</v>
      </c>
      <c r="R20" s="55">
        <v>0</v>
      </c>
      <c r="S20" s="55">
        <v>0</v>
      </c>
      <c r="T20" s="55">
        <v>0</v>
      </c>
      <c r="U20" s="55">
        <v>0</v>
      </c>
      <c r="V20" s="55">
        <v>0</v>
      </c>
      <c r="W20" s="55">
        <v>498</v>
      </c>
      <c r="X20" s="55">
        <v>1014</v>
      </c>
      <c r="Y20" s="55">
        <v>1008</v>
      </c>
      <c r="Z20" s="55">
        <v>978</v>
      </c>
      <c r="AA20" s="55">
        <v>984</v>
      </c>
      <c r="AB20" s="55">
        <v>984</v>
      </c>
      <c r="AC20" s="55">
        <v>990</v>
      </c>
      <c r="AD20" s="55">
        <v>990</v>
      </c>
      <c r="AE20" s="55">
        <v>990</v>
      </c>
      <c r="AF20" s="56">
        <v>978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906</v>
      </c>
      <c r="C21" s="55">
        <v>0</v>
      </c>
      <c r="D21" s="55">
        <v>0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  <c r="N21" s="55">
        <v>0</v>
      </c>
      <c r="O21" s="55">
        <v>0</v>
      </c>
      <c r="P21" s="55">
        <v>0</v>
      </c>
      <c r="Q21" s="55">
        <v>0</v>
      </c>
      <c r="R21" s="55">
        <v>0</v>
      </c>
      <c r="S21" s="55">
        <v>0</v>
      </c>
      <c r="T21" s="55">
        <v>0</v>
      </c>
      <c r="U21" s="55">
        <v>0</v>
      </c>
      <c r="V21" s="55">
        <v>0</v>
      </c>
      <c r="W21" s="55">
        <v>480</v>
      </c>
      <c r="X21" s="55">
        <v>1008</v>
      </c>
      <c r="Y21" s="55">
        <v>1008</v>
      </c>
      <c r="Z21" s="55">
        <v>1002</v>
      </c>
      <c r="AA21" s="55">
        <v>990</v>
      </c>
      <c r="AB21" s="55">
        <v>996</v>
      </c>
      <c r="AC21" s="55">
        <v>996</v>
      </c>
      <c r="AD21" s="55">
        <v>996</v>
      </c>
      <c r="AE21" s="55">
        <v>984</v>
      </c>
      <c r="AF21" s="56">
        <v>978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46">
        <v>894</v>
      </c>
      <c r="C22" s="63">
        <v>0</v>
      </c>
      <c r="D22" s="63">
        <v>0</v>
      </c>
      <c r="E22" s="63">
        <v>0</v>
      </c>
      <c r="F22" s="63">
        <v>0</v>
      </c>
      <c r="G22" s="63">
        <v>0</v>
      </c>
      <c r="H22" s="63">
        <v>0</v>
      </c>
      <c r="I22" s="63">
        <v>0</v>
      </c>
      <c r="J22" s="63">
        <v>0</v>
      </c>
      <c r="K22" s="63">
        <v>0</v>
      </c>
      <c r="L22" s="63">
        <v>0</v>
      </c>
      <c r="M22" s="63">
        <v>0</v>
      </c>
      <c r="N22" s="63">
        <v>0</v>
      </c>
      <c r="O22" s="63">
        <v>0</v>
      </c>
      <c r="P22" s="63">
        <v>0</v>
      </c>
      <c r="Q22" s="63">
        <v>0</v>
      </c>
      <c r="R22" s="63">
        <v>0</v>
      </c>
      <c r="S22" s="63">
        <v>0</v>
      </c>
      <c r="T22" s="63">
        <v>0</v>
      </c>
      <c r="U22" s="63">
        <v>0</v>
      </c>
      <c r="V22" s="63">
        <v>0</v>
      </c>
      <c r="W22" s="63">
        <v>540</v>
      </c>
      <c r="X22" s="63">
        <v>1008</v>
      </c>
      <c r="Y22" s="63">
        <v>996</v>
      </c>
      <c r="Z22" s="63">
        <v>1002</v>
      </c>
      <c r="AA22" s="63">
        <v>996</v>
      </c>
      <c r="AB22" s="63">
        <v>1002</v>
      </c>
      <c r="AC22" s="63">
        <v>990</v>
      </c>
      <c r="AD22" s="63">
        <v>996</v>
      </c>
      <c r="AE22" s="63">
        <v>990</v>
      </c>
      <c r="AF22" s="65">
        <v>978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5">
        <v>888</v>
      </c>
      <c r="C23" s="55">
        <v>0</v>
      </c>
      <c r="D23" s="55">
        <v>0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  <c r="N23" s="55">
        <v>0</v>
      </c>
      <c r="O23" s="55">
        <v>0</v>
      </c>
      <c r="P23" s="55">
        <v>0</v>
      </c>
      <c r="Q23" s="55">
        <v>0</v>
      </c>
      <c r="R23" s="55">
        <v>0</v>
      </c>
      <c r="S23" s="55">
        <v>0</v>
      </c>
      <c r="T23" s="55">
        <v>0</v>
      </c>
      <c r="U23" s="55">
        <v>0</v>
      </c>
      <c r="V23" s="55">
        <v>0</v>
      </c>
      <c r="W23" s="55">
        <v>534</v>
      </c>
      <c r="X23" s="55">
        <v>984</v>
      </c>
      <c r="Y23" s="55">
        <v>984</v>
      </c>
      <c r="Z23" s="55">
        <v>996</v>
      </c>
      <c r="AA23" s="55">
        <v>996</v>
      </c>
      <c r="AB23" s="55">
        <v>972</v>
      </c>
      <c r="AC23" s="55">
        <v>984</v>
      </c>
      <c r="AD23" s="55">
        <v>996</v>
      </c>
      <c r="AE23" s="55">
        <v>978</v>
      </c>
      <c r="AF23" s="56">
        <v>966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5">
        <v>876</v>
      </c>
      <c r="C24" s="55">
        <v>0</v>
      </c>
      <c r="D24" s="55">
        <v>0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  <c r="N24" s="55">
        <v>0</v>
      </c>
      <c r="O24" s="55">
        <v>0</v>
      </c>
      <c r="P24" s="55">
        <v>0</v>
      </c>
      <c r="Q24" s="55">
        <v>0</v>
      </c>
      <c r="R24" s="55">
        <v>0</v>
      </c>
      <c r="S24" s="55">
        <v>0</v>
      </c>
      <c r="T24" s="55">
        <v>0</v>
      </c>
      <c r="U24" s="55">
        <v>0</v>
      </c>
      <c r="V24" s="55">
        <v>0</v>
      </c>
      <c r="W24" s="55">
        <v>498</v>
      </c>
      <c r="X24" s="55">
        <v>972</v>
      </c>
      <c r="Y24" s="55">
        <v>972</v>
      </c>
      <c r="Z24" s="55">
        <v>984</v>
      </c>
      <c r="AA24" s="55">
        <v>984</v>
      </c>
      <c r="AB24" s="55">
        <v>966</v>
      </c>
      <c r="AC24" s="55">
        <v>966</v>
      </c>
      <c r="AD24" s="55">
        <v>978</v>
      </c>
      <c r="AE24" s="55">
        <v>972</v>
      </c>
      <c r="AF24" s="56">
        <v>954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5">
        <v>876</v>
      </c>
      <c r="C25" s="55">
        <v>0</v>
      </c>
      <c r="D25" s="55">
        <v>0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  <c r="N25" s="55">
        <v>0</v>
      </c>
      <c r="O25" s="55">
        <v>0</v>
      </c>
      <c r="P25" s="55">
        <v>0</v>
      </c>
      <c r="Q25" s="55">
        <v>0</v>
      </c>
      <c r="R25" s="55">
        <v>0</v>
      </c>
      <c r="S25" s="55">
        <v>0</v>
      </c>
      <c r="T25" s="55">
        <v>0</v>
      </c>
      <c r="U25" s="55">
        <v>0</v>
      </c>
      <c r="V25" s="55">
        <v>0</v>
      </c>
      <c r="W25" s="55">
        <v>516</v>
      </c>
      <c r="X25" s="55">
        <v>972</v>
      </c>
      <c r="Y25" s="55">
        <v>966</v>
      </c>
      <c r="Z25" s="55">
        <v>984</v>
      </c>
      <c r="AA25" s="55">
        <v>996</v>
      </c>
      <c r="AB25" s="55">
        <v>930</v>
      </c>
      <c r="AC25" s="55">
        <v>972</v>
      </c>
      <c r="AD25" s="55">
        <v>960</v>
      </c>
      <c r="AE25" s="55">
        <v>960</v>
      </c>
      <c r="AF25" s="56">
        <v>942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5">
        <v>864</v>
      </c>
      <c r="C26" s="55">
        <v>0</v>
      </c>
      <c r="D26" s="55">
        <v>0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  <c r="N26" s="55">
        <v>0</v>
      </c>
      <c r="O26" s="55">
        <v>0</v>
      </c>
      <c r="P26" s="55">
        <v>0</v>
      </c>
      <c r="Q26" s="55">
        <v>0</v>
      </c>
      <c r="R26" s="55">
        <v>0</v>
      </c>
      <c r="S26" s="55">
        <v>0</v>
      </c>
      <c r="T26" s="55">
        <v>0</v>
      </c>
      <c r="U26" s="55">
        <v>0</v>
      </c>
      <c r="V26" s="55">
        <v>0</v>
      </c>
      <c r="W26" s="55">
        <v>828</v>
      </c>
      <c r="X26" s="55">
        <v>960</v>
      </c>
      <c r="Y26" s="55">
        <v>966</v>
      </c>
      <c r="Z26" s="55">
        <v>984</v>
      </c>
      <c r="AA26" s="55">
        <v>990</v>
      </c>
      <c r="AB26" s="55">
        <v>942</v>
      </c>
      <c r="AC26" s="55">
        <v>966</v>
      </c>
      <c r="AD26" s="55">
        <v>960</v>
      </c>
      <c r="AE26" s="55">
        <v>966</v>
      </c>
      <c r="AF26" s="56">
        <v>942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5">
        <v>864</v>
      </c>
      <c r="C27" s="55">
        <v>0</v>
      </c>
      <c r="D27" s="55">
        <v>0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  <c r="N27" s="55">
        <v>0</v>
      </c>
      <c r="O27" s="55">
        <v>0</v>
      </c>
      <c r="P27" s="55">
        <v>0</v>
      </c>
      <c r="Q27" s="55">
        <v>0</v>
      </c>
      <c r="R27" s="55">
        <v>0</v>
      </c>
      <c r="S27" s="55">
        <v>0</v>
      </c>
      <c r="T27" s="55">
        <v>0</v>
      </c>
      <c r="U27" s="55">
        <v>0</v>
      </c>
      <c r="V27" s="55">
        <v>0</v>
      </c>
      <c r="W27" s="55">
        <v>972</v>
      </c>
      <c r="X27" s="55">
        <v>960</v>
      </c>
      <c r="Y27" s="55">
        <v>954</v>
      </c>
      <c r="Z27" s="55">
        <v>978</v>
      </c>
      <c r="AA27" s="55">
        <v>984</v>
      </c>
      <c r="AB27" s="55">
        <v>948</v>
      </c>
      <c r="AC27" s="55">
        <v>960</v>
      </c>
      <c r="AD27" s="55">
        <v>966</v>
      </c>
      <c r="AE27" s="55">
        <v>966</v>
      </c>
      <c r="AF27" s="56">
        <v>954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5">
        <v>708</v>
      </c>
      <c r="C28" s="55">
        <v>0</v>
      </c>
      <c r="D28" s="55">
        <v>0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  <c r="N28" s="55">
        <v>0</v>
      </c>
      <c r="O28" s="55">
        <v>0</v>
      </c>
      <c r="P28" s="55">
        <v>0</v>
      </c>
      <c r="Q28" s="55">
        <v>0</v>
      </c>
      <c r="R28" s="55">
        <v>0</v>
      </c>
      <c r="S28" s="55">
        <v>0</v>
      </c>
      <c r="T28" s="55">
        <v>0</v>
      </c>
      <c r="U28" s="55">
        <v>0</v>
      </c>
      <c r="V28" s="55">
        <v>0</v>
      </c>
      <c r="W28" s="55">
        <v>966</v>
      </c>
      <c r="X28" s="55">
        <v>954</v>
      </c>
      <c r="Y28" s="55">
        <v>954</v>
      </c>
      <c r="Z28" s="55">
        <v>978</v>
      </c>
      <c r="AA28" s="55">
        <v>990</v>
      </c>
      <c r="AB28" s="55">
        <v>936</v>
      </c>
      <c r="AC28" s="55">
        <v>960</v>
      </c>
      <c r="AD28" s="55">
        <v>954</v>
      </c>
      <c r="AE28" s="55">
        <v>960</v>
      </c>
      <c r="AF28" s="56">
        <v>942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42</v>
      </c>
      <c r="C29" s="62">
        <v>0</v>
      </c>
      <c r="D29" s="62">
        <v>0</v>
      </c>
      <c r="E29" s="62">
        <v>0</v>
      </c>
      <c r="F29" s="62">
        <v>0</v>
      </c>
      <c r="G29" s="62">
        <v>0</v>
      </c>
      <c r="H29" s="62">
        <v>0</v>
      </c>
      <c r="I29" s="62">
        <v>0</v>
      </c>
      <c r="J29" s="62">
        <v>0</v>
      </c>
      <c r="K29" s="62">
        <v>0</v>
      </c>
      <c r="L29" s="62">
        <v>0</v>
      </c>
      <c r="M29" s="62">
        <v>0</v>
      </c>
      <c r="N29" s="62">
        <v>0</v>
      </c>
      <c r="O29" s="62">
        <v>0</v>
      </c>
      <c r="P29" s="62">
        <v>0</v>
      </c>
      <c r="Q29" s="62">
        <v>0</v>
      </c>
      <c r="R29" s="62">
        <v>0</v>
      </c>
      <c r="S29" s="62">
        <v>0</v>
      </c>
      <c r="T29" s="62">
        <v>0</v>
      </c>
      <c r="U29" s="62">
        <v>0</v>
      </c>
      <c r="V29" s="62">
        <v>48</v>
      </c>
      <c r="W29" s="62">
        <v>966</v>
      </c>
      <c r="X29" s="62">
        <v>942</v>
      </c>
      <c r="Y29" s="62">
        <v>960</v>
      </c>
      <c r="Z29" s="62">
        <v>984</v>
      </c>
      <c r="AA29" s="62">
        <v>996</v>
      </c>
      <c r="AB29" s="62">
        <v>936</v>
      </c>
      <c r="AC29" s="62">
        <v>948</v>
      </c>
      <c r="AD29" s="62">
        <v>954</v>
      </c>
      <c r="AE29" s="62">
        <v>966</v>
      </c>
      <c r="AF29" s="64">
        <v>942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46">
        <v>0</v>
      </c>
      <c r="C30" s="57">
        <v>0</v>
      </c>
      <c r="D30" s="57">
        <v>0</v>
      </c>
      <c r="E30" s="57">
        <v>0</v>
      </c>
      <c r="F30" s="57">
        <v>0</v>
      </c>
      <c r="G30" s="57">
        <v>0</v>
      </c>
      <c r="H30" s="57">
        <v>0</v>
      </c>
      <c r="I30" s="57">
        <v>0</v>
      </c>
      <c r="J30" s="57">
        <v>0</v>
      </c>
      <c r="K30" s="57">
        <v>0</v>
      </c>
      <c r="L30" s="57">
        <v>0</v>
      </c>
      <c r="M30" s="57">
        <v>0</v>
      </c>
      <c r="N30" s="57">
        <v>0</v>
      </c>
      <c r="O30" s="57">
        <v>0</v>
      </c>
      <c r="P30" s="57">
        <v>0</v>
      </c>
      <c r="Q30" s="57">
        <v>0</v>
      </c>
      <c r="R30" s="57">
        <v>0</v>
      </c>
      <c r="S30" s="57">
        <v>0</v>
      </c>
      <c r="T30" s="57">
        <v>0</v>
      </c>
      <c r="U30" s="57">
        <v>0</v>
      </c>
      <c r="V30" s="57">
        <v>414</v>
      </c>
      <c r="W30" s="57">
        <v>960</v>
      </c>
      <c r="X30" s="57">
        <v>942</v>
      </c>
      <c r="Y30" s="57">
        <v>966</v>
      </c>
      <c r="Z30" s="57">
        <v>978</v>
      </c>
      <c r="AA30" s="57">
        <v>990</v>
      </c>
      <c r="AB30" s="57">
        <v>948</v>
      </c>
      <c r="AC30" s="57">
        <v>960</v>
      </c>
      <c r="AD30" s="57">
        <v>960</v>
      </c>
      <c r="AE30" s="57">
        <v>960</v>
      </c>
      <c r="AF30" s="58">
        <v>942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5">
        <v>0</v>
      </c>
      <c r="C31" s="55">
        <v>0</v>
      </c>
      <c r="D31" s="55">
        <v>0</v>
      </c>
      <c r="E31" s="55">
        <v>0</v>
      </c>
      <c r="F31" s="55">
        <v>0</v>
      </c>
      <c r="G31" s="55">
        <v>0</v>
      </c>
      <c r="H31" s="55">
        <v>0</v>
      </c>
      <c r="I31" s="55">
        <v>0</v>
      </c>
      <c r="J31" s="55">
        <v>0</v>
      </c>
      <c r="K31" s="55">
        <v>0</v>
      </c>
      <c r="L31" s="55">
        <v>0</v>
      </c>
      <c r="M31" s="55">
        <v>0</v>
      </c>
      <c r="N31" s="55">
        <v>0</v>
      </c>
      <c r="O31" s="55">
        <v>0</v>
      </c>
      <c r="P31" s="55">
        <v>0</v>
      </c>
      <c r="Q31" s="55">
        <v>0</v>
      </c>
      <c r="R31" s="55">
        <v>0</v>
      </c>
      <c r="S31" s="55">
        <v>0</v>
      </c>
      <c r="T31" s="55">
        <v>0</v>
      </c>
      <c r="U31" s="55">
        <v>0</v>
      </c>
      <c r="V31" s="55">
        <v>444</v>
      </c>
      <c r="W31" s="55">
        <v>966</v>
      </c>
      <c r="X31" s="55">
        <v>930</v>
      </c>
      <c r="Y31" s="55">
        <v>960</v>
      </c>
      <c r="Z31" s="55">
        <v>984</v>
      </c>
      <c r="AA31" s="55">
        <v>990</v>
      </c>
      <c r="AB31" s="55">
        <v>954</v>
      </c>
      <c r="AC31" s="55">
        <v>960</v>
      </c>
      <c r="AD31" s="55">
        <v>960</v>
      </c>
      <c r="AE31" s="55">
        <v>966</v>
      </c>
      <c r="AF31" s="56">
        <v>948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5">
        <v>0</v>
      </c>
      <c r="C32" s="55">
        <v>0</v>
      </c>
      <c r="D32" s="55">
        <v>0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  <c r="N32" s="55">
        <v>0</v>
      </c>
      <c r="O32" s="55">
        <v>0</v>
      </c>
      <c r="P32" s="55">
        <v>0</v>
      </c>
      <c r="Q32" s="55">
        <v>0</v>
      </c>
      <c r="R32" s="55">
        <v>0</v>
      </c>
      <c r="S32" s="55">
        <v>0</v>
      </c>
      <c r="T32" s="55">
        <v>0</v>
      </c>
      <c r="U32" s="55">
        <v>0</v>
      </c>
      <c r="V32" s="55">
        <v>384</v>
      </c>
      <c r="W32" s="55">
        <v>954</v>
      </c>
      <c r="X32" s="55">
        <v>942</v>
      </c>
      <c r="Y32" s="55">
        <v>960</v>
      </c>
      <c r="Z32" s="55">
        <v>990</v>
      </c>
      <c r="AA32" s="55">
        <v>984</v>
      </c>
      <c r="AB32" s="55">
        <v>948</v>
      </c>
      <c r="AC32" s="55">
        <v>966</v>
      </c>
      <c r="AD32" s="55">
        <v>948</v>
      </c>
      <c r="AE32" s="55">
        <v>954</v>
      </c>
      <c r="AF32" s="56">
        <v>942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5">
        <v>0</v>
      </c>
      <c r="C33" s="55">
        <v>0</v>
      </c>
      <c r="D33" s="55">
        <v>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  <c r="N33" s="55">
        <v>0</v>
      </c>
      <c r="O33" s="55">
        <v>0</v>
      </c>
      <c r="P33" s="55">
        <v>0</v>
      </c>
      <c r="Q33" s="55">
        <v>0</v>
      </c>
      <c r="R33" s="55">
        <v>0</v>
      </c>
      <c r="S33" s="55">
        <v>0</v>
      </c>
      <c r="T33" s="55">
        <v>0</v>
      </c>
      <c r="U33" s="55">
        <v>0</v>
      </c>
      <c r="V33" s="55">
        <v>372</v>
      </c>
      <c r="W33" s="55">
        <v>966</v>
      </c>
      <c r="X33" s="55">
        <v>936</v>
      </c>
      <c r="Y33" s="55">
        <v>960</v>
      </c>
      <c r="Z33" s="55">
        <v>978</v>
      </c>
      <c r="AA33" s="55">
        <v>990</v>
      </c>
      <c r="AB33" s="55">
        <v>948</v>
      </c>
      <c r="AC33" s="55">
        <v>960</v>
      </c>
      <c r="AD33" s="55">
        <v>966</v>
      </c>
      <c r="AE33" s="55">
        <v>948</v>
      </c>
      <c r="AF33" s="56">
        <v>942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5">
        <v>0</v>
      </c>
      <c r="C34" s="55">
        <v>0</v>
      </c>
      <c r="D34" s="55">
        <v>0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  <c r="N34" s="55">
        <v>0</v>
      </c>
      <c r="O34" s="55">
        <v>0</v>
      </c>
      <c r="P34" s="55">
        <v>0</v>
      </c>
      <c r="Q34" s="55">
        <v>0</v>
      </c>
      <c r="R34" s="55">
        <v>0</v>
      </c>
      <c r="S34" s="55">
        <v>0</v>
      </c>
      <c r="T34" s="55">
        <v>0</v>
      </c>
      <c r="U34" s="55">
        <v>0</v>
      </c>
      <c r="V34" s="55">
        <v>372</v>
      </c>
      <c r="W34" s="55">
        <v>954</v>
      </c>
      <c r="X34" s="55">
        <v>942</v>
      </c>
      <c r="Y34" s="55">
        <v>966</v>
      </c>
      <c r="Z34" s="55">
        <v>990</v>
      </c>
      <c r="AA34" s="55">
        <v>996</v>
      </c>
      <c r="AB34" s="55">
        <v>954</v>
      </c>
      <c r="AC34" s="55">
        <v>972</v>
      </c>
      <c r="AD34" s="55">
        <v>960</v>
      </c>
      <c r="AE34" s="55">
        <v>948</v>
      </c>
      <c r="AF34" s="56">
        <v>954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5">
        <v>0</v>
      </c>
      <c r="C35" s="55">
        <v>0</v>
      </c>
      <c r="D35" s="55">
        <v>0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  <c r="N35" s="55">
        <v>0</v>
      </c>
      <c r="O35" s="55">
        <v>0</v>
      </c>
      <c r="P35" s="55">
        <v>0</v>
      </c>
      <c r="Q35" s="55">
        <v>0</v>
      </c>
      <c r="R35" s="55">
        <v>0</v>
      </c>
      <c r="S35" s="55">
        <v>0</v>
      </c>
      <c r="T35" s="55">
        <v>0</v>
      </c>
      <c r="U35" s="55">
        <v>0</v>
      </c>
      <c r="V35" s="55">
        <v>378</v>
      </c>
      <c r="W35" s="55">
        <v>954</v>
      </c>
      <c r="X35" s="55">
        <v>954</v>
      </c>
      <c r="Y35" s="55">
        <v>966</v>
      </c>
      <c r="Z35" s="55">
        <v>972</v>
      </c>
      <c r="AA35" s="55">
        <v>1002</v>
      </c>
      <c r="AB35" s="55">
        <v>948</v>
      </c>
      <c r="AC35" s="55">
        <v>960</v>
      </c>
      <c r="AD35" s="55">
        <v>966</v>
      </c>
      <c r="AE35" s="55">
        <v>966</v>
      </c>
      <c r="AF35" s="56">
        <v>942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5">
        <v>0</v>
      </c>
      <c r="C36" s="55">
        <v>0</v>
      </c>
      <c r="D36" s="55">
        <v>0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  <c r="N36" s="55">
        <v>0</v>
      </c>
      <c r="O36" s="55">
        <v>0</v>
      </c>
      <c r="P36" s="55">
        <v>0</v>
      </c>
      <c r="Q36" s="55">
        <v>0</v>
      </c>
      <c r="R36" s="55">
        <v>0</v>
      </c>
      <c r="S36" s="55">
        <v>0</v>
      </c>
      <c r="T36" s="55">
        <v>0</v>
      </c>
      <c r="U36" s="55">
        <v>0</v>
      </c>
      <c r="V36" s="55">
        <v>378</v>
      </c>
      <c r="W36" s="55">
        <v>954</v>
      </c>
      <c r="X36" s="55">
        <v>942</v>
      </c>
      <c r="Y36" s="55">
        <v>954</v>
      </c>
      <c r="Z36" s="55">
        <v>978</v>
      </c>
      <c r="AA36" s="55">
        <v>990</v>
      </c>
      <c r="AB36" s="55">
        <v>942</v>
      </c>
      <c r="AC36" s="55">
        <v>954</v>
      </c>
      <c r="AD36" s="55">
        <v>966</v>
      </c>
      <c r="AE36" s="55">
        <v>960</v>
      </c>
      <c r="AF36" s="56">
        <v>942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5">
        <v>0</v>
      </c>
      <c r="C37" s="55">
        <v>0</v>
      </c>
      <c r="D37" s="55">
        <v>0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  <c r="N37" s="55">
        <v>0</v>
      </c>
      <c r="O37" s="55">
        <v>0</v>
      </c>
      <c r="P37" s="55">
        <v>0</v>
      </c>
      <c r="Q37" s="55">
        <v>0</v>
      </c>
      <c r="R37" s="55">
        <v>0</v>
      </c>
      <c r="S37" s="55">
        <v>0</v>
      </c>
      <c r="T37" s="55">
        <v>0</v>
      </c>
      <c r="U37" s="55">
        <v>0</v>
      </c>
      <c r="V37" s="55">
        <v>378</v>
      </c>
      <c r="W37" s="55">
        <v>966</v>
      </c>
      <c r="X37" s="55">
        <v>948</v>
      </c>
      <c r="Y37" s="55">
        <v>966</v>
      </c>
      <c r="Z37" s="55">
        <v>984</v>
      </c>
      <c r="AA37" s="55">
        <v>996</v>
      </c>
      <c r="AB37" s="55">
        <v>948</v>
      </c>
      <c r="AC37" s="55">
        <v>966</v>
      </c>
      <c r="AD37" s="55">
        <v>972</v>
      </c>
      <c r="AE37" s="55">
        <v>972</v>
      </c>
      <c r="AF37" s="56">
        <v>948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0</v>
      </c>
      <c r="C38" s="63">
        <v>0</v>
      </c>
      <c r="D38" s="63">
        <v>0</v>
      </c>
      <c r="E38" s="63">
        <v>0</v>
      </c>
      <c r="F38" s="63">
        <v>0</v>
      </c>
      <c r="G38" s="63">
        <v>0</v>
      </c>
      <c r="H38" s="63">
        <v>0</v>
      </c>
      <c r="I38" s="63">
        <v>0</v>
      </c>
      <c r="J38" s="63">
        <v>0</v>
      </c>
      <c r="K38" s="63">
        <v>0</v>
      </c>
      <c r="L38" s="63">
        <v>0</v>
      </c>
      <c r="M38" s="63">
        <v>0</v>
      </c>
      <c r="N38" s="63">
        <v>0</v>
      </c>
      <c r="O38" s="63">
        <v>0</v>
      </c>
      <c r="P38" s="63">
        <v>0</v>
      </c>
      <c r="Q38" s="63">
        <v>0</v>
      </c>
      <c r="R38" s="63">
        <v>0</v>
      </c>
      <c r="S38" s="63">
        <v>0</v>
      </c>
      <c r="T38" s="63">
        <v>0</v>
      </c>
      <c r="U38" s="63">
        <v>0</v>
      </c>
      <c r="V38" s="63">
        <v>366</v>
      </c>
      <c r="W38" s="63">
        <v>972</v>
      </c>
      <c r="X38" s="63">
        <v>960</v>
      </c>
      <c r="Y38" s="63">
        <v>972</v>
      </c>
      <c r="Z38" s="63">
        <v>978</v>
      </c>
      <c r="AA38" s="63">
        <v>1002</v>
      </c>
      <c r="AB38" s="63">
        <v>948</v>
      </c>
      <c r="AC38" s="63">
        <v>966</v>
      </c>
      <c r="AD38" s="63">
        <v>978</v>
      </c>
      <c r="AE38" s="63">
        <v>978</v>
      </c>
      <c r="AF38" s="65">
        <v>954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5">
        <v>0</v>
      </c>
      <c r="C39" s="55">
        <v>0</v>
      </c>
      <c r="D39" s="55">
        <v>0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  <c r="N39" s="55">
        <v>0</v>
      </c>
      <c r="O39" s="55">
        <v>0</v>
      </c>
      <c r="P39" s="55">
        <v>0</v>
      </c>
      <c r="Q39" s="55">
        <v>0</v>
      </c>
      <c r="R39" s="55">
        <v>0</v>
      </c>
      <c r="S39" s="55">
        <v>0</v>
      </c>
      <c r="T39" s="55">
        <v>0</v>
      </c>
      <c r="U39" s="55">
        <v>0</v>
      </c>
      <c r="V39" s="55">
        <v>396</v>
      </c>
      <c r="W39" s="55">
        <v>978</v>
      </c>
      <c r="X39" s="55">
        <v>978</v>
      </c>
      <c r="Y39" s="55">
        <v>972</v>
      </c>
      <c r="Z39" s="55">
        <v>984</v>
      </c>
      <c r="AA39" s="55">
        <v>990</v>
      </c>
      <c r="AB39" s="55">
        <v>960</v>
      </c>
      <c r="AC39" s="55">
        <v>978</v>
      </c>
      <c r="AD39" s="55">
        <v>984</v>
      </c>
      <c r="AE39" s="55">
        <v>966</v>
      </c>
      <c r="AF39" s="56">
        <v>966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5">
        <v>0</v>
      </c>
      <c r="C40" s="55">
        <v>0</v>
      </c>
      <c r="D40" s="55">
        <v>0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  <c r="N40" s="55">
        <v>0</v>
      </c>
      <c r="O40" s="55">
        <v>0</v>
      </c>
      <c r="P40" s="55">
        <v>0</v>
      </c>
      <c r="Q40" s="55">
        <v>0</v>
      </c>
      <c r="R40" s="55">
        <v>0</v>
      </c>
      <c r="S40" s="55">
        <v>0</v>
      </c>
      <c r="T40" s="55">
        <v>0</v>
      </c>
      <c r="U40" s="55">
        <v>0</v>
      </c>
      <c r="V40" s="55">
        <v>408</v>
      </c>
      <c r="W40" s="55">
        <v>972</v>
      </c>
      <c r="X40" s="55">
        <v>984</v>
      </c>
      <c r="Y40" s="55">
        <v>960</v>
      </c>
      <c r="Z40" s="55">
        <v>984</v>
      </c>
      <c r="AA40" s="55">
        <v>996</v>
      </c>
      <c r="AB40" s="55">
        <v>972</v>
      </c>
      <c r="AC40" s="55">
        <v>984</v>
      </c>
      <c r="AD40" s="55">
        <v>984</v>
      </c>
      <c r="AE40" s="55">
        <v>978</v>
      </c>
      <c r="AF40" s="56">
        <v>978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5">
        <v>0</v>
      </c>
      <c r="C41" s="55">
        <v>0</v>
      </c>
      <c r="D41" s="55">
        <v>0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  <c r="N41" s="55">
        <v>0</v>
      </c>
      <c r="O41" s="55">
        <v>0</v>
      </c>
      <c r="P41" s="55">
        <v>0</v>
      </c>
      <c r="Q41" s="55">
        <v>0</v>
      </c>
      <c r="R41" s="55">
        <v>0</v>
      </c>
      <c r="S41" s="55">
        <v>0</v>
      </c>
      <c r="T41" s="55">
        <v>0</v>
      </c>
      <c r="U41" s="55">
        <v>0</v>
      </c>
      <c r="V41" s="55">
        <v>414</v>
      </c>
      <c r="W41" s="55">
        <v>978</v>
      </c>
      <c r="X41" s="55">
        <v>984</v>
      </c>
      <c r="Y41" s="55">
        <v>972</v>
      </c>
      <c r="Z41" s="55">
        <v>984</v>
      </c>
      <c r="AA41" s="55">
        <v>990</v>
      </c>
      <c r="AB41" s="55">
        <v>972</v>
      </c>
      <c r="AC41" s="55">
        <v>990</v>
      </c>
      <c r="AD41" s="55">
        <v>978</v>
      </c>
      <c r="AE41" s="55">
        <v>972</v>
      </c>
      <c r="AF41" s="56">
        <v>984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5">
        <v>0</v>
      </c>
      <c r="C42" s="55">
        <v>0</v>
      </c>
      <c r="D42" s="55">
        <v>0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  <c r="N42" s="55">
        <v>0</v>
      </c>
      <c r="O42" s="55">
        <v>0</v>
      </c>
      <c r="P42" s="55">
        <v>0</v>
      </c>
      <c r="Q42" s="55">
        <v>0</v>
      </c>
      <c r="R42" s="55">
        <v>0</v>
      </c>
      <c r="S42" s="55">
        <v>0</v>
      </c>
      <c r="T42" s="55">
        <v>0</v>
      </c>
      <c r="U42" s="55">
        <v>0</v>
      </c>
      <c r="V42" s="55">
        <v>408</v>
      </c>
      <c r="W42" s="55">
        <v>984</v>
      </c>
      <c r="X42" s="55">
        <v>990</v>
      </c>
      <c r="Y42" s="55">
        <v>966</v>
      </c>
      <c r="Z42" s="55">
        <v>996</v>
      </c>
      <c r="AA42" s="55">
        <v>990</v>
      </c>
      <c r="AB42" s="55">
        <v>972</v>
      </c>
      <c r="AC42" s="55">
        <v>990</v>
      </c>
      <c r="AD42" s="55">
        <v>996</v>
      </c>
      <c r="AE42" s="55">
        <v>990</v>
      </c>
      <c r="AF42" s="56">
        <v>978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5">
        <v>0</v>
      </c>
      <c r="C43" s="55">
        <v>0</v>
      </c>
      <c r="D43" s="55">
        <v>0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  <c r="N43" s="55">
        <v>0</v>
      </c>
      <c r="O43" s="55">
        <v>0</v>
      </c>
      <c r="P43" s="55">
        <v>0</v>
      </c>
      <c r="Q43" s="55">
        <v>0</v>
      </c>
      <c r="R43" s="55">
        <v>0</v>
      </c>
      <c r="S43" s="55">
        <v>0</v>
      </c>
      <c r="T43" s="55">
        <v>0</v>
      </c>
      <c r="U43" s="55">
        <v>0</v>
      </c>
      <c r="V43" s="55">
        <v>402</v>
      </c>
      <c r="W43" s="55">
        <v>978</v>
      </c>
      <c r="X43" s="55">
        <v>996</v>
      </c>
      <c r="Y43" s="55">
        <v>984</v>
      </c>
      <c r="Z43" s="55">
        <v>1002</v>
      </c>
      <c r="AA43" s="55">
        <v>990</v>
      </c>
      <c r="AB43" s="55">
        <v>972</v>
      </c>
      <c r="AC43" s="55">
        <v>990</v>
      </c>
      <c r="AD43" s="55">
        <v>990</v>
      </c>
      <c r="AE43" s="55">
        <v>978</v>
      </c>
      <c r="AF43" s="56">
        <v>984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5">
        <v>0</v>
      </c>
      <c r="C44" s="55">
        <v>0</v>
      </c>
      <c r="D44" s="55">
        <v>0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  <c r="N44" s="55">
        <v>0</v>
      </c>
      <c r="O44" s="55">
        <v>0</v>
      </c>
      <c r="P44" s="55">
        <v>0</v>
      </c>
      <c r="Q44" s="55">
        <v>0</v>
      </c>
      <c r="R44" s="55">
        <v>0</v>
      </c>
      <c r="S44" s="55">
        <v>0</v>
      </c>
      <c r="T44" s="55">
        <v>0</v>
      </c>
      <c r="U44" s="55">
        <v>0</v>
      </c>
      <c r="V44" s="55">
        <v>432</v>
      </c>
      <c r="W44" s="55">
        <v>972</v>
      </c>
      <c r="X44" s="55">
        <v>984</v>
      </c>
      <c r="Y44" s="55">
        <v>984</v>
      </c>
      <c r="Z44" s="55">
        <v>990</v>
      </c>
      <c r="AA44" s="55">
        <v>984</v>
      </c>
      <c r="AB44" s="55">
        <v>978</v>
      </c>
      <c r="AC44" s="55">
        <v>990</v>
      </c>
      <c r="AD44" s="55">
        <v>978</v>
      </c>
      <c r="AE44" s="55">
        <v>978</v>
      </c>
      <c r="AF44" s="56">
        <v>984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5">
        <v>0</v>
      </c>
      <c r="C45" s="55">
        <v>0</v>
      </c>
      <c r="D45" s="55">
        <v>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  <c r="N45" s="55">
        <v>0</v>
      </c>
      <c r="O45" s="55">
        <v>0</v>
      </c>
      <c r="P45" s="55">
        <v>0</v>
      </c>
      <c r="Q45" s="55">
        <v>0</v>
      </c>
      <c r="R45" s="55">
        <v>0</v>
      </c>
      <c r="S45" s="55">
        <v>0</v>
      </c>
      <c r="T45" s="55">
        <v>0</v>
      </c>
      <c r="U45" s="55">
        <v>0</v>
      </c>
      <c r="V45" s="55">
        <v>396</v>
      </c>
      <c r="W45" s="55">
        <v>984</v>
      </c>
      <c r="X45" s="55">
        <v>996</v>
      </c>
      <c r="Y45" s="55">
        <v>996</v>
      </c>
      <c r="Z45" s="55">
        <v>990</v>
      </c>
      <c r="AA45" s="55">
        <v>996</v>
      </c>
      <c r="AB45" s="55">
        <v>972</v>
      </c>
      <c r="AC45" s="55">
        <v>1002</v>
      </c>
      <c r="AD45" s="55">
        <v>990</v>
      </c>
      <c r="AE45" s="55">
        <v>996</v>
      </c>
      <c r="AF45" s="56">
        <v>990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  <c r="N46" s="55">
        <v>0</v>
      </c>
      <c r="O46" s="55">
        <v>0</v>
      </c>
      <c r="P46" s="55">
        <v>0</v>
      </c>
      <c r="Q46" s="55">
        <v>0</v>
      </c>
      <c r="R46" s="55">
        <v>0</v>
      </c>
      <c r="S46" s="55">
        <v>0</v>
      </c>
      <c r="T46" s="55">
        <v>0</v>
      </c>
      <c r="U46" s="55">
        <v>0</v>
      </c>
      <c r="V46" s="55">
        <v>462</v>
      </c>
      <c r="W46" s="55">
        <v>972</v>
      </c>
      <c r="X46" s="55">
        <v>996</v>
      </c>
      <c r="Y46" s="55">
        <v>996</v>
      </c>
      <c r="Z46" s="55">
        <v>990</v>
      </c>
      <c r="AA46" s="55">
        <v>1002</v>
      </c>
      <c r="AB46" s="55">
        <v>984</v>
      </c>
      <c r="AC46" s="55">
        <v>984</v>
      </c>
      <c r="AD46" s="55">
        <v>990</v>
      </c>
      <c r="AE46" s="55">
        <v>996</v>
      </c>
      <c r="AF46" s="56">
        <v>990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0</v>
      </c>
      <c r="C47" s="62">
        <v>0</v>
      </c>
      <c r="D47" s="62">
        <v>0</v>
      </c>
      <c r="E47" s="62">
        <v>0</v>
      </c>
      <c r="F47" s="62">
        <v>0</v>
      </c>
      <c r="G47" s="62">
        <v>0</v>
      </c>
      <c r="H47" s="62">
        <v>0</v>
      </c>
      <c r="I47" s="62">
        <v>0</v>
      </c>
      <c r="J47" s="62">
        <v>0</v>
      </c>
      <c r="K47" s="62">
        <v>0</v>
      </c>
      <c r="L47" s="62">
        <v>0</v>
      </c>
      <c r="M47" s="62">
        <v>0</v>
      </c>
      <c r="N47" s="62">
        <v>0</v>
      </c>
      <c r="O47" s="62">
        <v>0</v>
      </c>
      <c r="P47" s="62">
        <v>0</v>
      </c>
      <c r="Q47" s="62">
        <v>0</v>
      </c>
      <c r="R47" s="62">
        <v>0</v>
      </c>
      <c r="S47" s="62">
        <v>0</v>
      </c>
      <c r="T47" s="62">
        <v>0</v>
      </c>
      <c r="U47" s="62">
        <v>0</v>
      </c>
      <c r="V47" s="62">
        <v>444</v>
      </c>
      <c r="W47" s="62">
        <v>996</v>
      </c>
      <c r="X47" s="62">
        <v>1008</v>
      </c>
      <c r="Y47" s="62">
        <v>996</v>
      </c>
      <c r="Z47" s="62">
        <v>996</v>
      </c>
      <c r="AA47" s="62">
        <v>996</v>
      </c>
      <c r="AB47" s="62">
        <v>984</v>
      </c>
      <c r="AC47" s="62">
        <v>996</v>
      </c>
      <c r="AD47" s="62">
        <v>996</v>
      </c>
      <c r="AE47" s="62">
        <v>984</v>
      </c>
      <c r="AF47" s="64">
        <v>984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5">
        <v>0</v>
      </c>
      <c r="C48" s="55">
        <v>0</v>
      </c>
      <c r="D48" s="55">
        <v>0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  <c r="N48" s="55">
        <v>0</v>
      </c>
      <c r="O48" s="55">
        <v>0</v>
      </c>
      <c r="P48" s="55">
        <v>0</v>
      </c>
      <c r="Q48" s="55">
        <v>0</v>
      </c>
      <c r="R48" s="55">
        <v>0</v>
      </c>
      <c r="S48" s="55">
        <v>0</v>
      </c>
      <c r="T48" s="55">
        <v>0</v>
      </c>
      <c r="U48" s="55">
        <v>0</v>
      </c>
      <c r="V48" s="55">
        <v>492</v>
      </c>
      <c r="W48" s="55">
        <v>1002</v>
      </c>
      <c r="X48" s="55">
        <v>1002</v>
      </c>
      <c r="Y48" s="55">
        <v>1002</v>
      </c>
      <c r="Z48" s="55">
        <v>990</v>
      </c>
      <c r="AA48" s="55">
        <v>996</v>
      </c>
      <c r="AB48" s="55">
        <v>990</v>
      </c>
      <c r="AC48" s="55">
        <v>990</v>
      </c>
      <c r="AD48" s="55">
        <v>990</v>
      </c>
      <c r="AE48" s="55">
        <v>990</v>
      </c>
      <c r="AF48" s="56">
        <v>996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5">
        <v>0</v>
      </c>
      <c r="C49" s="55">
        <v>0</v>
      </c>
      <c r="D49" s="55">
        <v>0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  <c r="N49" s="55">
        <v>0</v>
      </c>
      <c r="O49" s="55">
        <v>0</v>
      </c>
      <c r="P49" s="55">
        <v>0</v>
      </c>
      <c r="Q49" s="55">
        <v>0</v>
      </c>
      <c r="R49" s="55">
        <v>0</v>
      </c>
      <c r="S49" s="55">
        <v>0</v>
      </c>
      <c r="T49" s="55">
        <v>0</v>
      </c>
      <c r="U49" s="55">
        <v>0</v>
      </c>
      <c r="V49" s="55">
        <v>462</v>
      </c>
      <c r="W49" s="55">
        <v>1002</v>
      </c>
      <c r="X49" s="55">
        <v>1002</v>
      </c>
      <c r="Y49" s="55">
        <v>1002</v>
      </c>
      <c r="Z49" s="55">
        <v>990</v>
      </c>
      <c r="AA49" s="55">
        <v>990</v>
      </c>
      <c r="AB49" s="55">
        <v>996</v>
      </c>
      <c r="AC49" s="55">
        <v>996</v>
      </c>
      <c r="AD49" s="55">
        <v>984</v>
      </c>
      <c r="AE49" s="55">
        <v>990</v>
      </c>
      <c r="AF49" s="56">
        <v>984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46">
        <v>0</v>
      </c>
      <c r="C50" s="57">
        <v>0</v>
      </c>
      <c r="D50" s="57">
        <v>0</v>
      </c>
      <c r="E50" s="57">
        <v>0</v>
      </c>
      <c r="F50" s="57">
        <v>0</v>
      </c>
      <c r="G50" s="57">
        <v>0</v>
      </c>
      <c r="H50" s="57">
        <v>0</v>
      </c>
      <c r="I50" s="57">
        <v>0</v>
      </c>
      <c r="J50" s="57">
        <v>0</v>
      </c>
      <c r="K50" s="57">
        <v>0</v>
      </c>
      <c r="L50" s="57">
        <v>0</v>
      </c>
      <c r="M50" s="57">
        <v>0</v>
      </c>
      <c r="N50" s="57">
        <v>0</v>
      </c>
      <c r="O50" s="57">
        <v>0</v>
      </c>
      <c r="P50" s="57">
        <v>0</v>
      </c>
      <c r="Q50" s="57">
        <v>0</v>
      </c>
      <c r="R50" s="57">
        <v>0</v>
      </c>
      <c r="S50" s="57">
        <v>0</v>
      </c>
      <c r="T50" s="57">
        <v>0</v>
      </c>
      <c r="U50" s="57">
        <v>0</v>
      </c>
      <c r="V50" s="57">
        <v>456</v>
      </c>
      <c r="W50" s="57">
        <v>1002</v>
      </c>
      <c r="X50" s="57">
        <v>1002</v>
      </c>
      <c r="Y50" s="57">
        <v>996</v>
      </c>
      <c r="Z50" s="57">
        <v>996</v>
      </c>
      <c r="AA50" s="57">
        <v>990</v>
      </c>
      <c r="AB50" s="57">
        <v>984</v>
      </c>
      <c r="AC50" s="57">
        <v>996</v>
      </c>
      <c r="AD50" s="57">
        <v>990</v>
      </c>
      <c r="AE50" s="57">
        <v>990</v>
      </c>
      <c r="AF50" s="58">
        <v>1002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5">
        <v>0</v>
      </c>
      <c r="C51" s="55">
        <v>0</v>
      </c>
      <c r="D51" s="55">
        <v>0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  <c r="N51" s="55">
        <v>0</v>
      </c>
      <c r="O51" s="55">
        <v>0</v>
      </c>
      <c r="P51" s="55">
        <v>0</v>
      </c>
      <c r="Q51" s="55">
        <v>0</v>
      </c>
      <c r="R51" s="55">
        <v>0</v>
      </c>
      <c r="S51" s="55">
        <v>0</v>
      </c>
      <c r="T51" s="55">
        <v>0</v>
      </c>
      <c r="U51" s="55">
        <v>0</v>
      </c>
      <c r="V51" s="55">
        <v>492</v>
      </c>
      <c r="W51" s="55">
        <v>1002</v>
      </c>
      <c r="X51" s="55">
        <v>1008</v>
      </c>
      <c r="Y51" s="55">
        <v>990</v>
      </c>
      <c r="Z51" s="55">
        <v>996</v>
      </c>
      <c r="AA51" s="55">
        <v>996</v>
      </c>
      <c r="AB51" s="55">
        <v>996</v>
      </c>
      <c r="AC51" s="55">
        <v>984</v>
      </c>
      <c r="AD51" s="55">
        <v>996</v>
      </c>
      <c r="AE51" s="55">
        <v>984</v>
      </c>
      <c r="AF51" s="56">
        <v>984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5">
        <v>0</v>
      </c>
      <c r="C52" s="55">
        <v>0</v>
      </c>
      <c r="D52" s="55">
        <v>0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  <c r="N52" s="55">
        <v>0</v>
      </c>
      <c r="O52" s="55">
        <v>0</v>
      </c>
      <c r="P52" s="55">
        <v>0</v>
      </c>
      <c r="Q52" s="55">
        <v>0</v>
      </c>
      <c r="R52" s="55">
        <v>0</v>
      </c>
      <c r="S52" s="55">
        <v>0</v>
      </c>
      <c r="T52" s="55">
        <v>0</v>
      </c>
      <c r="U52" s="55">
        <v>0</v>
      </c>
      <c r="V52" s="55">
        <v>480</v>
      </c>
      <c r="W52" s="55">
        <v>1002</v>
      </c>
      <c r="X52" s="55">
        <v>996</v>
      </c>
      <c r="Y52" s="55">
        <v>996</v>
      </c>
      <c r="Z52" s="55">
        <v>996</v>
      </c>
      <c r="AA52" s="55">
        <v>978</v>
      </c>
      <c r="AB52" s="55">
        <v>990</v>
      </c>
      <c r="AC52" s="55">
        <v>996</v>
      </c>
      <c r="AD52" s="55">
        <v>978</v>
      </c>
      <c r="AE52" s="55">
        <v>978</v>
      </c>
      <c r="AF52" s="56">
        <v>1002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5">
        <v>0</v>
      </c>
      <c r="C53" s="55">
        <v>0</v>
      </c>
      <c r="D53" s="55">
        <v>0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  <c r="N53" s="55">
        <v>0</v>
      </c>
      <c r="O53" s="55">
        <v>0</v>
      </c>
      <c r="P53" s="55">
        <v>0</v>
      </c>
      <c r="Q53" s="55">
        <v>0</v>
      </c>
      <c r="R53" s="55">
        <v>0</v>
      </c>
      <c r="S53" s="55">
        <v>0</v>
      </c>
      <c r="T53" s="55">
        <v>0</v>
      </c>
      <c r="U53" s="55">
        <v>0</v>
      </c>
      <c r="V53" s="55">
        <v>474</v>
      </c>
      <c r="W53" s="55">
        <v>996</v>
      </c>
      <c r="X53" s="55">
        <v>1008</v>
      </c>
      <c r="Y53" s="55">
        <v>1008</v>
      </c>
      <c r="Z53" s="55">
        <v>996</v>
      </c>
      <c r="AA53" s="55">
        <v>990</v>
      </c>
      <c r="AB53" s="55">
        <v>996</v>
      </c>
      <c r="AC53" s="55">
        <v>996</v>
      </c>
      <c r="AD53" s="55">
        <v>996</v>
      </c>
      <c r="AE53" s="55">
        <v>990</v>
      </c>
      <c r="AF53" s="56">
        <v>990</v>
      </c>
      <c r="AG53" s="211" t="str">
        <f>CONCATENATE(B3,"合計")</f>
        <v>10月合計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46">
        <v>0</v>
      </c>
      <c r="C54" s="57">
        <v>0</v>
      </c>
      <c r="D54" s="57">
        <v>0</v>
      </c>
      <c r="E54" s="57">
        <v>0</v>
      </c>
      <c r="F54" s="57">
        <v>0</v>
      </c>
      <c r="G54" s="57">
        <v>0</v>
      </c>
      <c r="H54" s="57">
        <v>0</v>
      </c>
      <c r="I54" s="57">
        <v>0</v>
      </c>
      <c r="J54" s="57">
        <v>0</v>
      </c>
      <c r="K54" s="57">
        <v>0</v>
      </c>
      <c r="L54" s="57">
        <v>0</v>
      </c>
      <c r="M54" s="57">
        <v>0</v>
      </c>
      <c r="N54" s="57">
        <v>0</v>
      </c>
      <c r="O54" s="57">
        <v>0</v>
      </c>
      <c r="P54" s="57">
        <v>0</v>
      </c>
      <c r="Q54" s="57">
        <v>0</v>
      </c>
      <c r="R54" s="57">
        <v>0</v>
      </c>
      <c r="S54" s="57">
        <v>0</v>
      </c>
      <c r="T54" s="57">
        <v>0</v>
      </c>
      <c r="U54" s="57">
        <v>0</v>
      </c>
      <c r="V54" s="57">
        <v>462</v>
      </c>
      <c r="W54" s="57">
        <v>1002</v>
      </c>
      <c r="X54" s="57">
        <v>1014</v>
      </c>
      <c r="Y54" s="57">
        <v>1002</v>
      </c>
      <c r="Z54" s="57">
        <v>990</v>
      </c>
      <c r="AA54" s="57">
        <v>996</v>
      </c>
      <c r="AB54" s="57">
        <v>1002</v>
      </c>
      <c r="AC54" s="57">
        <v>990</v>
      </c>
      <c r="AD54" s="57">
        <v>996</v>
      </c>
      <c r="AE54" s="57">
        <v>990</v>
      </c>
      <c r="AF54" s="58">
        <v>990</v>
      </c>
      <c r="AG54" s="211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19590</v>
      </c>
      <c r="C55" s="11">
        <f t="shared" ref="C55:AF55" si="3">SUM(C7:C54)</f>
        <v>0</v>
      </c>
      <c r="D55" s="11">
        <f t="shared" si="3"/>
        <v>0</v>
      </c>
      <c r="E55" s="11">
        <f t="shared" si="3"/>
        <v>0</v>
      </c>
      <c r="F55" s="11">
        <f t="shared" si="3"/>
        <v>0</v>
      </c>
      <c r="G55" s="11">
        <f t="shared" si="3"/>
        <v>0</v>
      </c>
      <c r="H55" s="11">
        <f t="shared" si="3"/>
        <v>0</v>
      </c>
      <c r="I55" s="11">
        <f t="shared" si="3"/>
        <v>0</v>
      </c>
      <c r="J55" s="11">
        <f t="shared" si="3"/>
        <v>0</v>
      </c>
      <c r="K55" s="11">
        <f t="shared" si="3"/>
        <v>0</v>
      </c>
      <c r="L55" s="11">
        <f t="shared" si="3"/>
        <v>0</v>
      </c>
      <c r="M55" s="11">
        <f t="shared" si="3"/>
        <v>0</v>
      </c>
      <c r="N55" s="11">
        <f t="shared" si="3"/>
        <v>0</v>
      </c>
      <c r="O55" s="11">
        <f t="shared" si="3"/>
        <v>0</v>
      </c>
      <c r="P55" s="11">
        <f t="shared" si="3"/>
        <v>0</v>
      </c>
      <c r="Q55" s="11">
        <f t="shared" si="3"/>
        <v>0</v>
      </c>
      <c r="R55" s="11">
        <f t="shared" si="3"/>
        <v>0</v>
      </c>
      <c r="S55" s="11">
        <f t="shared" si="3"/>
        <v>0</v>
      </c>
      <c r="T55" s="11">
        <f t="shared" si="3"/>
        <v>0</v>
      </c>
      <c r="U55" s="11">
        <f t="shared" si="3"/>
        <v>0</v>
      </c>
      <c r="V55" s="11">
        <f t="shared" si="3"/>
        <v>10614</v>
      </c>
      <c r="W55" s="11">
        <f t="shared" si="3"/>
        <v>37536</v>
      </c>
      <c r="X55" s="11">
        <f>SUM(X7:X54)</f>
        <v>47214</v>
      </c>
      <c r="Y55" s="11">
        <f t="shared" si="3"/>
        <v>47280</v>
      </c>
      <c r="Z55" s="11">
        <f t="shared" si="3"/>
        <v>47532</v>
      </c>
      <c r="AA55" s="11">
        <f t="shared" si="3"/>
        <v>47634</v>
      </c>
      <c r="AB55" s="11">
        <f t="shared" si="3"/>
        <v>46764</v>
      </c>
      <c r="AC55" s="11">
        <f t="shared" si="3"/>
        <v>47118</v>
      </c>
      <c r="AD55" s="11">
        <f t="shared" si="3"/>
        <v>47166</v>
      </c>
      <c r="AE55" s="11">
        <f t="shared" si="3"/>
        <v>47028</v>
      </c>
      <c r="AF55" s="12">
        <f t="shared" si="3"/>
        <v>46686</v>
      </c>
      <c r="AG55" s="203">
        <f>SUM(B55:AF55)</f>
        <v>492162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 t="shared" ref="B56:AF56" si="4">IF(B4="",SUM(B23:B50),0)</f>
        <v>5118</v>
      </c>
      <c r="C56" s="7">
        <f t="shared" si="4"/>
        <v>0</v>
      </c>
      <c r="D56" s="7">
        <f t="shared" si="4"/>
        <v>0</v>
      </c>
      <c r="E56" s="7">
        <f t="shared" si="4"/>
        <v>0</v>
      </c>
      <c r="F56" s="7">
        <f t="shared" si="4"/>
        <v>0</v>
      </c>
      <c r="G56" s="7">
        <f t="shared" si="4"/>
        <v>0</v>
      </c>
      <c r="H56" s="7">
        <f t="shared" si="4"/>
        <v>0</v>
      </c>
      <c r="I56" s="7">
        <f t="shared" si="4"/>
        <v>0</v>
      </c>
      <c r="J56" s="7">
        <f t="shared" si="4"/>
        <v>0</v>
      </c>
      <c r="K56" s="7">
        <f t="shared" si="4"/>
        <v>0</v>
      </c>
      <c r="L56" s="7">
        <f t="shared" si="4"/>
        <v>0</v>
      </c>
      <c r="M56" s="7">
        <f t="shared" si="4"/>
        <v>0</v>
      </c>
      <c r="N56" s="7">
        <f t="shared" si="4"/>
        <v>0</v>
      </c>
      <c r="O56" s="7">
        <f t="shared" si="4"/>
        <v>0</v>
      </c>
      <c r="P56" s="7">
        <f t="shared" si="4"/>
        <v>0</v>
      </c>
      <c r="Q56" s="7">
        <f t="shared" si="4"/>
        <v>0</v>
      </c>
      <c r="R56" s="7">
        <f t="shared" si="4"/>
        <v>0</v>
      </c>
      <c r="S56" s="7">
        <f t="shared" si="4"/>
        <v>0</v>
      </c>
      <c r="T56" s="7">
        <f t="shared" si="4"/>
        <v>0</v>
      </c>
      <c r="U56" s="7">
        <f t="shared" si="4"/>
        <v>0</v>
      </c>
      <c r="V56" s="7">
        <f t="shared" si="4"/>
        <v>8706</v>
      </c>
      <c r="W56" s="7">
        <f t="shared" si="4"/>
        <v>25746</v>
      </c>
      <c r="X56" s="7">
        <f t="shared" si="4"/>
        <v>27162</v>
      </c>
      <c r="Y56" s="7">
        <f t="shared" si="4"/>
        <v>27252</v>
      </c>
      <c r="Z56" s="7">
        <f t="shared" si="4"/>
        <v>27612</v>
      </c>
      <c r="AA56" s="7">
        <f t="shared" si="4"/>
        <v>0</v>
      </c>
      <c r="AB56" s="7">
        <f t="shared" si="4"/>
        <v>26904</v>
      </c>
      <c r="AC56" s="7">
        <f t="shared" si="4"/>
        <v>27306</v>
      </c>
      <c r="AD56" s="7">
        <f t="shared" si="4"/>
        <v>27294</v>
      </c>
      <c r="AE56" s="7">
        <f t="shared" si="4"/>
        <v>27228</v>
      </c>
      <c r="AF56" s="24">
        <f t="shared" si="4"/>
        <v>26976</v>
      </c>
      <c r="AG56" s="41">
        <f>SUM(B56:AF56)</f>
        <v>257304</v>
      </c>
    </row>
    <row r="57" spans="1:45" x14ac:dyDescent="0.2">
      <c r="A57" s="33" t="s">
        <v>55</v>
      </c>
      <c r="B57" s="7">
        <f t="shared" ref="B57:AF57" si="5">IF(B4="",SUM(B7:B22,B51:B54),SUM(B7:B54))</f>
        <v>14472</v>
      </c>
      <c r="C57" s="7">
        <f t="shared" si="5"/>
        <v>0</v>
      </c>
      <c r="D57" s="7">
        <f t="shared" si="5"/>
        <v>0</v>
      </c>
      <c r="E57" s="7">
        <f t="shared" si="5"/>
        <v>0</v>
      </c>
      <c r="F57" s="7">
        <f t="shared" si="5"/>
        <v>0</v>
      </c>
      <c r="G57" s="7">
        <f t="shared" si="5"/>
        <v>0</v>
      </c>
      <c r="H57" s="7">
        <f t="shared" si="5"/>
        <v>0</v>
      </c>
      <c r="I57" s="7">
        <f t="shared" si="5"/>
        <v>0</v>
      </c>
      <c r="J57" s="7">
        <f t="shared" si="5"/>
        <v>0</v>
      </c>
      <c r="K57" s="7">
        <f t="shared" si="5"/>
        <v>0</v>
      </c>
      <c r="L57" s="7">
        <f t="shared" si="5"/>
        <v>0</v>
      </c>
      <c r="M57" s="7">
        <f t="shared" si="5"/>
        <v>0</v>
      </c>
      <c r="N57" s="7">
        <f t="shared" si="5"/>
        <v>0</v>
      </c>
      <c r="O57" s="7">
        <f t="shared" si="5"/>
        <v>0</v>
      </c>
      <c r="P57" s="7">
        <f t="shared" si="5"/>
        <v>0</v>
      </c>
      <c r="Q57" s="7">
        <f t="shared" si="5"/>
        <v>0</v>
      </c>
      <c r="R57" s="7">
        <f t="shared" si="5"/>
        <v>0</v>
      </c>
      <c r="S57" s="7">
        <f t="shared" si="5"/>
        <v>0</v>
      </c>
      <c r="T57" s="7">
        <f t="shared" si="5"/>
        <v>0</v>
      </c>
      <c r="U57" s="7">
        <f t="shared" si="5"/>
        <v>0</v>
      </c>
      <c r="V57" s="7">
        <f t="shared" si="5"/>
        <v>1908</v>
      </c>
      <c r="W57" s="7">
        <f t="shared" si="5"/>
        <v>11790</v>
      </c>
      <c r="X57" s="7">
        <f t="shared" si="5"/>
        <v>20052</v>
      </c>
      <c r="Y57" s="7">
        <f t="shared" si="5"/>
        <v>20028</v>
      </c>
      <c r="Z57" s="7">
        <f t="shared" si="5"/>
        <v>19920</v>
      </c>
      <c r="AA57" s="7">
        <f t="shared" si="5"/>
        <v>47634</v>
      </c>
      <c r="AB57" s="7">
        <f t="shared" si="5"/>
        <v>19860</v>
      </c>
      <c r="AC57" s="7">
        <f t="shared" si="5"/>
        <v>19812</v>
      </c>
      <c r="AD57" s="7">
        <f t="shared" si="5"/>
        <v>19872</v>
      </c>
      <c r="AE57" s="7">
        <f t="shared" si="5"/>
        <v>19800</v>
      </c>
      <c r="AF57" s="7">
        <f t="shared" si="5"/>
        <v>19710</v>
      </c>
      <c r="AG57" s="42">
        <f>SUM(B57:AF57)</f>
        <v>234858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408.125</v>
      </c>
      <c r="C59" s="7">
        <f t="shared" si="6"/>
        <v>0</v>
      </c>
      <c r="D59" s="7">
        <f t="shared" si="6"/>
        <v>0</v>
      </c>
      <c r="E59" s="7">
        <f t="shared" si="6"/>
        <v>0</v>
      </c>
      <c r="F59" s="7">
        <f t="shared" si="6"/>
        <v>0</v>
      </c>
      <c r="G59" s="7">
        <f t="shared" si="6"/>
        <v>0</v>
      </c>
      <c r="H59" s="7">
        <f t="shared" si="6"/>
        <v>0</v>
      </c>
      <c r="I59" s="7">
        <f t="shared" si="6"/>
        <v>0</v>
      </c>
      <c r="J59" s="7">
        <f t="shared" si="6"/>
        <v>0</v>
      </c>
      <c r="K59" s="7">
        <f t="shared" si="6"/>
        <v>0</v>
      </c>
      <c r="L59" s="7">
        <f t="shared" si="6"/>
        <v>0</v>
      </c>
      <c r="M59" s="7">
        <f t="shared" si="6"/>
        <v>0</v>
      </c>
      <c r="N59" s="7">
        <f t="shared" si="6"/>
        <v>0</v>
      </c>
      <c r="O59" s="7">
        <f t="shared" si="6"/>
        <v>0</v>
      </c>
      <c r="P59" s="7">
        <f t="shared" si="6"/>
        <v>0</v>
      </c>
      <c r="Q59" s="7">
        <f t="shared" si="6"/>
        <v>0</v>
      </c>
      <c r="R59" s="7">
        <f t="shared" si="6"/>
        <v>0</v>
      </c>
      <c r="S59" s="7">
        <f t="shared" si="6"/>
        <v>0</v>
      </c>
      <c r="T59" s="7">
        <f t="shared" si="6"/>
        <v>0</v>
      </c>
      <c r="U59" s="7">
        <f t="shared" si="6"/>
        <v>0</v>
      </c>
      <c r="V59" s="7">
        <f t="shared" si="6"/>
        <v>221.125</v>
      </c>
      <c r="W59" s="7">
        <f t="shared" si="6"/>
        <v>782</v>
      </c>
      <c r="X59" s="7">
        <f t="shared" si="6"/>
        <v>983.625</v>
      </c>
      <c r="Y59" s="7">
        <f t="shared" si="6"/>
        <v>985</v>
      </c>
      <c r="Z59" s="7">
        <f t="shared" si="6"/>
        <v>990.25</v>
      </c>
      <c r="AA59" s="7">
        <f t="shared" si="6"/>
        <v>992.375</v>
      </c>
      <c r="AB59" s="7">
        <f t="shared" si="6"/>
        <v>974.25</v>
      </c>
      <c r="AC59" s="7">
        <f t="shared" si="6"/>
        <v>981.625</v>
      </c>
      <c r="AD59" s="7">
        <f t="shared" si="6"/>
        <v>982.625</v>
      </c>
      <c r="AE59" s="7">
        <f t="shared" si="6"/>
        <v>979.75</v>
      </c>
      <c r="AF59" s="7">
        <f t="shared" si="6"/>
        <v>972.625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" si="7">MAX(B7:B54)</f>
        <v>918</v>
      </c>
      <c r="C60" s="7">
        <f t="shared" ref="C60:AF60" si="8">MAX(C7:C54)</f>
        <v>0</v>
      </c>
      <c r="D60" s="7">
        <f t="shared" si="8"/>
        <v>0</v>
      </c>
      <c r="E60" s="7">
        <f t="shared" si="8"/>
        <v>0</v>
      </c>
      <c r="F60" s="7">
        <f t="shared" si="8"/>
        <v>0</v>
      </c>
      <c r="G60" s="7">
        <f t="shared" si="8"/>
        <v>0</v>
      </c>
      <c r="H60" s="7">
        <f t="shared" si="8"/>
        <v>0</v>
      </c>
      <c r="I60" s="7">
        <f t="shared" si="8"/>
        <v>0</v>
      </c>
      <c r="J60" s="7">
        <f t="shared" si="8"/>
        <v>0</v>
      </c>
      <c r="K60" s="7">
        <f t="shared" si="8"/>
        <v>0</v>
      </c>
      <c r="L60" s="7">
        <f t="shared" si="8"/>
        <v>0</v>
      </c>
      <c r="M60" s="7">
        <f t="shared" si="8"/>
        <v>0</v>
      </c>
      <c r="N60" s="7">
        <f t="shared" si="8"/>
        <v>0</v>
      </c>
      <c r="O60" s="7">
        <f t="shared" si="8"/>
        <v>0</v>
      </c>
      <c r="P60" s="7">
        <f t="shared" si="8"/>
        <v>0</v>
      </c>
      <c r="Q60" s="7">
        <f t="shared" si="8"/>
        <v>0</v>
      </c>
      <c r="R60" s="7">
        <f t="shared" si="8"/>
        <v>0</v>
      </c>
      <c r="S60" s="7">
        <f t="shared" si="8"/>
        <v>0</v>
      </c>
      <c r="T60" s="7">
        <f t="shared" si="8"/>
        <v>0</v>
      </c>
      <c r="U60" s="7">
        <f t="shared" si="8"/>
        <v>0</v>
      </c>
      <c r="V60" s="7">
        <f t="shared" si="8"/>
        <v>492</v>
      </c>
      <c r="W60" s="7">
        <f t="shared" si="8"/>
        <v>1002</v>
      </c>
      <c r="X60" s="7">
        <f t="shared" si="8"/>
        <v>1014</v>
      </c>
      <c r="Y60" s="7">
        <f t="shared" si="8"/>
        <v>1008</v>
      </c>
      <c r="Z60" s="7">
        <f t="shared" si="8"/>
        <v>1002</v>
      </c>
      <c r="AA60" s="7">
        <f t="shared" si="8"/>
        <v>1002</v>
      </c>
      <c r="AB60" s="7">
        <f t="shared" si="8"/>
        <v>1002</v>
      </c>
      <c r="AC60" s="7">
        <f t="shared" si="8"/>
        <v>1002</v>
      </c>
      <c r="AD60" s="7">
        <f t="shared" si="8"/>
        <v>1002</v>
      </c>
      <c r="AE60" s="7">
        <f t="shared" si="8"/>
        <v>1002</v>
      </c>
      <c r="AF60" s="7">
        <f t="shared" si="8"/>
        <v>1002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" si="9">MIN(B7:B54)</f>
        <v>0</v>
      </c>
      <c r="C61" s="7">
        <f t="shared" ref="C61:AF61" si="10">MIN(C7:C54)</f>
        <v>0</v>
      </c>
      <c r="D61" s="7">
        <f t="shared" si="10"/>
        <v>0</v>
      </c>
      <c r="E61" s="7">
        <f t="shared" si="10"/>
        <v>0</v>
      </c>
      <c r="F61" s="7">
        <f t="shared" si="10"/>
        <v>0</v>
      </c>
      <c r="G61" s="7">
        <f t="shared" si="10"/>
        <v>0</v>
      </c>
      <c r="H61" s="7">
        <f t="shared" si="10"/>
        <v>0</v>
      </c>
      <c r="I61" s="7">
        <f t="shared" si="10"/>
        <v>0</v>
      </c>
      <c r="J61" s="7">
        <f t="shared" si="10"/>
        <v>0</v>
      </c>
      <c r="K61" s="7">
        <f t="shared" si="10"/>
        <v>0</v>
      </c>
      <c r="L61" s="7">
        <f t="shared" si="10"/>
        <v>0</v>
      </c>
      <c r="M61" s="7">
        <f t="shared" si="10"/>
        <v>0</v>
      </c>
      <c r="N61" s="7">
        <f t="shared" si="10"/>
        <v>0</v>
      </c>
      <c r="O61" s="7">
        <f t="shared" si="10"/>
        <v>0</v>
      </c>
      <c r="P61" s="7">
        <f t="shared" si="10"/>
        <v>0</v>
      </c>
      <c r="Q61" s="7">
        <f t="shared" si="10"/>
        <v>0</v>
      </c>
      <c r="R61" s="7">
        <f t="shared" si="10"/>
        <v>0</v>
      </c>
      <c r="S61" s="7">
        <f t="shared" si="10"/>
        <v>0</v>
      </c>
      <c r="T61" s="7">
        <f t="shared" si="10"/>
        <v>0</v>
      </c>
      <c r="U61" s="7">
        <f t="shared" si="10"/>
        <v>0</v>
      </c>
      <c r="V61" s="7">
        <f t="shared" si="10"/>
        <v>0</v>
      </c>
      <c r="W61" s="7">
        <f t="shared" si="10"/>
        <v>396</v>
      </c>
      <c r="X61" s="7">
        <f t="shared" si="10"/>
        <v>930</v>
      </c>
      <c r="Y61" s="7">
        <f t="shared" si="10"/>
        <v>954</v>
      </c>
      <c r="Z61" s="7">
        <f t="shared" si="10"/>
        <v>972</v>
      </c>
      <c r="AA61" s="7">
        <f t="shared" si="10"/>
        <v>978</v>
      </c>
      <c r="AB61" s="7">
        <f t="shared" si="10"/>
        <v>930</v>
      </c>
      <c r="AC61" s="7">
        <f t="shared" si="10"/>
        <v>948</v>
      </c>
      <c r="AD61" s="7">
        <f t="shared" si="10"/>
        <v>948</v>
      </c>
      <c r="AE61" s="7">
        <f t="shared" si="10"/>
        <v>948</v>
      </c>
      <c r="AF61" s="7">
        <f t="shared" si="10"/>
        <v>942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R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3" x14ac:dyDescent="0.2">
      <c r="A1" s="1" t="str">
        <f>'4月'!A1</f>
        <v>令和７年度　時間帯別送電実績（３０分値）</v>
      </c>
    </row>
    <row r="3" spans="1:43" x14ac:dyDescent="0.2">
      <c r="A3" s="68">
        <f>'4月'!A3</f>
        <v>7</v>
      </c>
      <c r="B3" s="1" t="s">
        <v>64</v>
      </c>
      <c r="AF3" s="2" t="s">
        <v>52</v>
      </c>
    </row>
    <row r="4" spans="1:43" s="3" customFormat="1" hidden="1" x14ac:dyDescent="0.2">
      <c r="A4" s="3">
        <f>SUM(B4:AF4)</f>
        <v>7</v>
      </c>
      <c r="B4" s="3" t="str">
        <f t="shared" ref="B4:AE4" si="0">IF(B6="日",1,"")</f>
        <v/>
      </c>
      <c r="C4" s="3">
        <f t="shared" si="0"/>
        <v>1</v>
      </c>
      <c r="D4" s="3">
        <v>1</v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>
        <f t="shared" si="0"/>
        <v>1</v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>
        <f t="shared" si="0"/>
        <v>1</v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>
        <v>1</v>
      </c>
      <c r="Y4" s="3">
        <v>1</v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>
        <f t="shared" si="0"/>
        <v>1</v>
      </c>
      <c r="AF4" s="28"/>
    </row>
    <row r="5" spans="1:43" ht="13.5" customHeight="1" x14ac:dyDescent="0.2">
      <c r="A5" s="208" t="s">
        <v>53</v>
      </c>
      <c r="B5" s="13">
        <f>'10月'!AF5+1</f>
        <v>45962</v>
      </c>
      <c r="C5" s="14">
        <f>B5+1</f>
        <v>45963</v>
      </c>
      <c r="D5" s="14">
        <f>C5+1</f>
        <v>45964</v>
      </c>
      <c r="E5" s="14">
        <f t="shared" ref="E5:AD5" si="1">D5+1</f>
        <v>45965</v>
      </c>
      <c r="F5" s="14">
        <f t="shared" si="1"/>
        <v>45966</v>
      </c>
      <c r="G5" s="14">
        <f t="shared" si="1"/>
        <v>45967</v>
      </c>
      <c r="H5" s="14">
        <f t="shared" si="1"/>
        <v>45968</v>
      </c>
      <c r="I5" s="14">
        <f t="shared" si="1"/>
        <v>45969</v>
      </c>
      <c r="J5" s="14">
        <f t="shared" si="1"/>
        <v>45970</v>
      </c>
      <c r="K5" s="14">
        <f t="shared" si="1"/>
        <v>45971</v>
      </c>
      <c r="L5" s="14">
        <f t="shared" si="1"/>
        <v>45972</v>
      </c>
      <c r="M5" s="14">
        <f t="shared" si="1"/>
        <v>45973</v>
      </c>
      <c r="N5" s="14">
        <f t="shared" si="1"/>
        <v>45974</v>
      </c>
      <c r="O5" s="14">
        <f t="shared" si="1"/>
        <v>45975</v>
      </c>
      <c r="P5" s="14">
        <f t="shared" si="1"/>
        <v>45976</v>
      </c>
      <c r="Q5" s="14">
        <f t="shared" si="1"/>
        <v>45977</v>
      </c>
      <c r="R5" s="14">
        <f t="shared" si="1"/>
        <v>45978</v>
      </c>
      <c r="S5" s="14">
        <f t="shared" si="1"/>
        <v>45979</v>
      </c>
      <c r="T5" s="14">
        <f t="shared" si="1"/>
        <v>45980</v>
      </c>
      <c r="U5" s="14">
        <f t="shared" si="1"/>
        <v>45981</v>
      </c>
      <c r="V5" s="14">
        <f t="shared" si="1"/>
        <v>45982</v>
      </c>
      <c r="W5" s="14">
        <f t="shared" si="1"/>
        <v>45983</v>
      </c>
      <c r="X5" s="14">
        <f t="shared" si="1"/>
        <v>45984</v>
      </c>
      <c r="Y5" s="14">
        <f t="shared" si="1"/>
        <v>45985</v>
      </c>
      <c r="Z5" s="14">
        <f t="shared" si="1"/>
        <v>45986</v>
      </c>
      <c r="AA5" s="14">
        <f t="shared" si="1"/>
        <v>45987</v>
      </c>
      <c r="AB5" s="14">
        <f t="shared" si="1"/>
        <v>45988</v>
      </c>
      <c r="AC5" s="14">
        <f t="shared" si="1"/>
        <v>45989</v>
      </c>
      <c r="AD5" s="14">
        <f t="shared" si="1"/>
        <v>45990</v>
      </c>
      <c r="AE5" s="15">
        <f>AD5+1</f>
        <v>45991</v>
      </c>
      <c r="AF5" s="35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</row>
    <row r="6" spans="1:43" x14ac:dyDescent="0.2">
      <c r="A6" s="209"/>
      <c r="B6" s="16" t="str">
        <f>TEXT(B5,"aaa")</f>
        <v>土</v>
      </c>
      <c r="C6" s="17" t="str">
        <f>TEXT(C5,"aaa")</f>
        <v>日</v>
      </c>
      <c r="D6" s="17" t="str">
        <f t="shared" ref="D6:AD6" si="2">TEXT(D5,"aaa")</f>
        <v>月</v>
      </c>
      <c r="E6" s="17" t="str">
        <f t="shared" si="2"/>
        <v>火</v>
      </c>
      <c r="F6" s="17" t="str">
        <f t="shared" si="2"/>
        <v>水</v>
      </c>
      <c r="G6" s="17" t="str">
        <f t="shared" si="2"/>
        <v>木</v>
      </c>
      <c r="H6" s="17" t="str">
        <f t="shared" si="2"/>
        <v>金</v>
      </c>
      <c r="I6" s="17" t="str">
        <f t="shared" si="2"/>
        <v>土</v>
      </c>
      <c r="J6" s="17" t="str">
        <f t="shared" si="2"/>
        <v>日</v>
      </c>
      <c r="K6" s="17" t="str">
        <f t="shared" si="2"/>
        <v>月</v>
      </c>
      <c r="L6" s="17" t="str">
        <f t="shared" si="2"/>
        <v>火</v>
      </c>
      <c r="M6" s="17" t="str">
        <f t="shared" si="2"/>
        <v>水</v>
      </c>
      <c r="N6" s="17" t="str">
        <f t="shared" si="2"/>
        <v>木</v>
      </c>
      <c r="O6" s="17" t="str">
        <f t="shared" si="2"/>
        <v>金</v>
      </c>
      <c r="P6" s="17" t="str">
        <f t="shared" si="2"/>
        <v>土</v>
      </c>
      <c r="Q6" s="17" t="str">
        <f t="shared" si="2"/>
        <v>日</v>
      </c>
      <c r="R6" s="17" t="str">
        <f t="shared" si="2"/>
        <v>月</v>
      </c>
      <c r="S6" s="17" t="str">
        <f t="shared" si="2"/>
        <v>火</v>
      </c>
      <c r="T6" s="17" t="str">
        <f t="shared" si="2"/>
        <v>水</v>
      </c>
      <c r="U6" s="17" t="str">
        <f t="shared" si="2"/>
        <v>木</v>
      </c>
      <c r="V6" s="17" t="str">
        <f t="shared" si="2"/>
        <v>金</v>
      </c>
      <c r="W6" s="17" t="str">
        <f t="shared" si="2"/>
        <v>土</v>
      </c>
      <c r="X6" s="17" t="str">
        <f t="shared" si="2"/>
        <v>日</v>
      </c>
      <c r="Y6" s="17" t="str">
        <f t="shared" si="2"/>
        <v>月</v>
      </c>
      <c r="Z6" s="17" t="str">
        <f t="shared" si="2"/>
        <v>火</v>
      </c>
      <c r="AA6" s="17" t="str">
        <f t="shared" si="2"/>
        <v>水</v>
      </c>
      <c r="AB6" s="17" t="str">
        <f t="shared" si="2"/>
        <v>木</v>
      </c>
      <c r="AC6" s="17" t="str">
        <f t="shared" si="2"/>
        <v>金</v>
      </c>
      <c r="AD6" s="17" t="str">
        <f t="shared" si="2"/>
        <v>土</v>
      </c>
      <c r="AE6" s="17" t="str">
        <f>TEXT(AE5,"aaa")</f>
        <v>日</v>
      </c>
      <c r="AF6" s="36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</row>
    <row r="7" spans="1:43" x14ac:dyDescent="0.2">
      <c r="A7" s="19" t="s">
        <v>0</v>
      </c>
      <c r="B7" s="44">
        <v>990</v>
      </c>
      <c r="C7" s="53">
        <v>978</v>
      </c>
      <c r="D7" s="53">
        <v>984</v>
      </c>
      <c r="E7" s="53">
        <v>990</v>
      </c>
      <c r="F7" s="53">
        <v>972</v>
      </c>
      <c r="G7" s="53">
        <v>954</v>
      </c>
      <c r="H7" s="53">
        <v>966</v>
      </c>
      <c r="I7" s="53">
        <v>978</v>
      </c>
      <c r="J7" s="53">
        <v>978</v>
      </c>
      <c r="K7" s="53">
        <v>990</v>
      </c>
      <c r="L7" s="53">
        <v>990</v>
      </c>
      <c r="M7" s="53">
        <v>996</v>
      </c>
      <c r="N7" s="53">
        <v>990</v>
      </c>
      <c r="O7" s="53">
        <v>990</v>
      </c>
      <c r="P7" s="53">
        <v>984</v>
      </c>
      <c r="Q7" s="53">
        <v>984</v>
      </c>
      <c r="R7" s="53">
        <v>978</v>
      </c>
      <c r="S7" s="53">
        <v>984</v>
      </c>
      <c r="T7" s="53">
        <v>990</v>
      </c>
      <c r="U7" s="53">
        <v>990</v>
      </c>
      <c r="V7" s="53">
        <v>990</v>
      </c>
      <c r="W7" s="53">
        <v>984</v>
      </c>
      <c r="X7" s="53">
        <v>996</v>
      </c>
      <c r="Y7" s="53">
        <v>978</v>
      </c>
      <c r="Z7" s="53">
        <v>990</v>
      </c>
      <c r="AA7" s="53">
        <v>1002</v>
      </c>
      <c r="AB7" s="53">
        <v>978</v>
      </c>
      <c r="AC7" s="53">
        <v>972</v>
      </c>
      <c r="AD7" s="53">
        <v>984</v>
      </c>
      <c r="AE7" s="54">
        <v>984</v>
      </c>
      <c r="AF7" s="51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x14ac:dyDescent="0.2">
      <c r="A8" s="20" t="s">
        <v>1</v>
      </c>
      <c r="B8" s="45">
        <v>984</v>
      </c>
      <c r="C8" s="55">
        <v>984</v>
      </c>
      <c r="D8" s="55">
        <v>990</v>
      </c>
      <c r="E8" s="55">
        <v>990</v>
      </c>
      <c r="F8" s="55">
        <v>984</v>
      </c>
      <c r="G8" s="55">
        <v>960</v>
      </c>
      <c r="H8" s="55">
        <v>966</v>
      </c>
      <c r="I8" s="55">
        <v>978</v>
      </c>
      <c r="J8" s="55">
        <v>1002</v>
      </c>
      <c r="K8" s="55">
        <v>984</v>
      </c>
      <c r="L8" s="55">
        <v>996</v>
      </c>
      <c r="M8" s="55">
        <v>996</v>
      </c>
      <c r="N8" s="55">
        <v>978</v>
      </c>
      <c r="O8" s="55">
        <v>978</v>
      </c>
      <c r="P8" s="55">
        <v>990</v>
      </c>
      <c r="Q8" s="55">
        <v>990</v>
      </c>
      <c r="R8" s="55">
        <v>984</v>
      </c>
      <c r="S8" s="55">
        <v>984</v>
      </c>
      <c r="T8" s="55">
        <v>984</v>
      </c>
      <c r="U8" s="55">
        <v>984</v>
      </c>
      <c r="V8" s="55">
        <v>978</v>
      </c>
      <c r="W8" s="55">
        <v>984</v>
      </c>
      <c r="X8" s="55">
        <v>984</v>
      </c>
      <c r="Y8" s="55">
        <v>984</v>
      </c>
      <c r="Z8" s="55">
        <v>990</v>
      </c>
      <c r="AA8" s="55">
        <v>1002</v>
      </c>
      <c r="AB8" s="55">
        <v>984</v>
      </c>
      <c r="AC8" s="55">
        <v>972</v>
      </c>
      <c r="AD8" s="55">
        <v>984</v>
      </c>
      <c r="AE8" s="56">
        <v>990</v>
      </c>
      <c r="AF8" s="52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x14ac:dyDescent="0.2">
      <c r="A9" s="20" t="s">
        <v>2</v>
      </c>
      <c r="B9" s="45">
        <v>984</v>
      </c>
      <c r="C9" s="55">
        <v>978</v>
      </c>
      <c r="D9" s="55">
        <v>996</v>
      </c>
      <c r="E9" s="55">
        <v>996</v>
      </c>
      <c r="F9" s="55">
        <v>984</v>
      </c>
      <c r="G9" s="55">
        <v>966</v>
      </c>
      <c r="H9" s="55">
        <v>972</v>
      </c>
      <c r="I9" s="55">
        <v>978</v>
      </c>
      <c r="J9" s="55">
        <v>990</v>
      </c>
      <c r="K9" s="55">
        <v>996</v>
      </c>
      <c r="L9" s="55">
        <v>996</v>
      </c>
      <c r="M9" s="55">
        <v>996</v>
      </c>
      <c r="N9" s="55">
        <v>990</v>
      </c>
      <c r="O9" s="55">
        <v>990</v>
      </c>
      <c r="P9" s="55">
        <v>984</v>
      </c>
      <c r="Q9" s="55">
        <v>990</v>
      </c>
      <c r="R9" s="55">
        <v>990</v>
      </c>
      <c r="S9" s="55">
        <v>990</v>
      </c>
      <c r="T9" s="55">
        <v>996</v>
      </c>
      <c r="U9" s="55">
        <v>984</v>
      </c>
      <c r="V9" s="55">
        <v>990</v>
      </c>
      <c r="W9" s="55">
        <v>990</v>
      </c>
      <c r="X9" s="55">
        <v>990</v>
      </c>
      <c r="Y9" s="55">
        <v>990</v>
      </c>
      <c r="Z9" s="55">
        <v>990</v>
      </c>
      <c r="AA9" s="55">
        <v>1020</v>
      </c>
      <c r="AB9" s="55">
        <v>984</v>
      </c>
      <c r="AC9" s="55">
        <v>990</v>
      </c>
      <c r="AD9" s="55">
        <v>990</v>
      </c>
      <c r="AE9" s="56">
        <v>984</v>
      </c>
      <c r="AF9" s="52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x14ac:dyDescent="0.2">
      <c r="A10" s="20" t="s">
        <v>3</v>
      </c>
      <c r="B10" s="45">
        <v>984</v>
      </c>
      <c r="C10" s="55">
        <v>990</v>
      </c>
      <c r="D10" s="55">
        <v>984</v>
      </c>
      <c r="E10" s="55">
        <v>990</v>
      </c>
      <c r="F10" s="55">
        <v>978</v>
      </c>
      <c r="G10" s="55">
        <v>966</v>
      </c>
      <c r="H10" s="55">
        <v>972</v>
      </c>
      <c r="I10" s="55">
        <v>984</v>
      </c>
      <c r="J10" s="55">
        <v>1008</v>
      </c>
      <c r="K10" s="55">
        <v>990</v>
      </c>
      <c r="L10" s="55">
        <v>996</v>
      </c>
      <c r="M10" s="55">
        <v>996</v>
      </c>
      <c r="N10" s="55">
        <v>1014</v>
      </c>
      <c r="O10" s="55">
        <v>984</v>
      </c>
      <c r="P10" s="55">
        <v>996</v>
      </c>
      <c r="Q10" s="55">
        <v>996</v>
      </c>
      <c r="R10" s="55">
        <v>996</v>
      </c>
      <c r="S10" s="55">
        <v>996</v>
      </c>
      <c r="T10" s="55">
        <v>996</v>
      </c>
      <c r="U10" s="55">
        <v>984</v>
      </c>
      <c r="V10" s="55">
        <v>972</v>
      </c>
      <c r="W10" s="55">
        <v>984</v>
      </c>
      <c r="X10" s="55">
        <v>996</v>
      </c>
      <c r="Y10" s="55">
        <v>996</v>
      </c>
      <c r="Z10" s="55">
        <v>1044</v>
      </c>
      <c r="AA10" s="55">
        <v>1020</v>
      </c>
      <c r="AB10" s="55">
        <v>1044</v>
      </c>
      <c r="AC10" s="55">
        <v>1038</v>
      </c>
      <c r="AD10" s="55">
        <v>990</v>
      </c>
      <c r="AE10" s="56">
        <v>990</v>
      </c>
      <c r="AF10" s="52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x14ac:dyDescent="0.2">
      <c r="A11" s="20" t="s">
        <v>4</v>
      </c>
      <c r="B11" s="49">
        <v>978</v>
      </c>
      <c r="C11" s="62">
        <v>978</v>
      </c>
      <c r="D11" s="62">
        <v>978</v>
      </c>
      <c r="E11" s="62">
        <v>984</v>
      </c>
      <c r="F11" s="62">
        <v>990</v>
      </c>
      <c r="G11" s="62">
        <v>966</v>
      </c>
      <c r="H11" s="62">
        <v>984</v>
      </c>
      <c r="I11" s="62">
        <v>984</v>
      </c>
      <c r="J11" s="62">
        <v>984</v>
      </c>
      <c r="K11" s="62">
        <v>996</v>
      </c>
      <c r="L11" s="62">
        <v>990</v>
      </c>
      <c r="M11" s="62">
        <v>1002</v>
      </c>
      <c r="N11" s="62">
        <v>1056</v>
      </c>
      <c r="O11" s="62">
        <v>984</v>
      </c>
      <c r="P11" s="62">
        <v>966</v>
      </c>
      <c r="Q11" s="62">
        <v>978</v>
      </c>
      <c r="R11" s="62">
        <v>960</v>
      </c>
      <c r="S11" s="62">
        <v>984</v>
      </c>
      <c r="T11" s="62">
        <v>984</v>
      </c>
      <c r="U11" s="62">
        <v>954</v>
      </c>
      <c r="V11" s="62">
        <v>978</v>
      </c>
      <c r="W11" s="62">
        <v>984</v>
      </c>
      <c r="X11" s="62">
        <v>1002</v>
      </c>
      <c r="Y11" s="62">
        <v>990</v>
      </c>
      <c r="Z11" s="62">
        <v>1038</v>
      </c>
      <c r="AA11" s="62">
        <v>1020</v>
      </c>
      <c r="AB11" s="62">
        <v>1050</v>
      </c>
      <c r="AC11" s="62">
        <v>1032</v>
      </c>
      <c r="AD11" s="62">
        <v>972</v>
      </c>
      <c r="AE11" s="64">
        <v>972</v>
      </c>
      <c r="AF11" s="52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</row>
    <row r="12" spans="1:43" x14ac:dyDescent="0.2">
      <c r="A12" s="20" t="s">
        <v>5</v>
      </c>
      <c r="B12" s="45">
        <v>990</v>
      </c>
      <c r="C12" s="55">
        <v>990</v>
      </c>
      <c r="D12" s="55">
        <v>990</v>
      </c>
      <c r="E12" s="55">
        <v>990</v>
      </c>
      <c r="F12" s="55">
        <v>990</v>
      </c>
      <c r="G12" s="55">
        <v>966</v>
      </c>
      <c r="H12" s="55">
        <v>972</v>
      </c>
      <c r="I12" s="55">
        <v>978</v>
      </c>
      <c r="J12" s="55">
        <v>984</v>
      </c>
      <c r="K12" s="55">
        <v>996</v>
      </c>
      <c r="L12" s="55">
        <v>984</v>
      </c>
      <c r="M12" s="55">
        <v>972</v>
      </c>
      <c r="N12" s="55">
        <v>1056</v>
      </c>
      <c r="O12" s="55">
        <v>984</v>
      </c>
      <c r="P12" s="55">
        <v>978</v>
      </c>
      <c r="Q12" s="55">
        <v>984</v>
      </c>
      <c r="R12" s="55">
        <v>984</v>
      </c>
      <c r="S12" s="55">
        <v>990</v>
      </c>
      <c r="T12" s="55">
        <v>960</v>
      </c>
      <c r="U12" s="55">
        <v>996</v>
      </c>
      <c r="V12" s="55">
        <v>972</v>
      </c>
      <c r="W12" s="55">
        <v>966</v>
      </c>
      <c r="X12" s="55">
        <v>966</v>
      </c>
      <c r="Y12" s="55">
        <v>990</v>
      </c>
      <c r="Z12" s="55">
        <v>1056</v>
      </c>
      <c r="AA12" s="55">
        <v>1032</v>
      </c>
      <c r="AB12" s="55">
        <v>1044</v>
      </c>
      <c r="AC12" s="55">
        <v>1032</v>
      </c>
      <c r="AD12" s="55">
        <v>966</v>
      </c>
      <c r="AE12" s="56">
        <v>978</v>
      </c>
      <c r="AF12" s="52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x14ac:dyDescent="0.2">
      <c r="A13" s="20" t="s">
        <v>6</v>
      </c>
      <c r="B13" s="45">
        <v>984</v>
      </c>
      <c r="C13" s="55">
        <v>990</v>
      </c>
      <c r="D13" s="55">
        <v>984</v>
      </c>
      <c r="E13" s="55">
        <v>996</v>
      </c>
      <c r="F13" s="55">
        <v>996</v>
      </c>
      <c r="G13" s="55">
        <v>966</v>
      </c>
      <c r="H13" s="55">
        <v>984</v>
      </c>
      <c r="I13" s="55">
        <v>966</v>
      </c>
      <c r="J13" s="55">
        <v>996</v>
      </c>
      <c r="K13" s="55">
        <v>990</v>
      </c>
      <c r="L13" s="55">
        <v>990</v>
      </c>
      <c r="M13" s="55">
        <v>996</v>
      </c>
      <c r="N13" s="55">
        <v>1056</v>
      </c>
      <c r="O13" s="55">
        <v>1050</v>
      </c>
      <c r="P13" s="55">
        <v>978</v>
      </c>
      <c r="Q13" s="55">
        <v>990</v>
      </c>
      <c r="R13" s="55">
        <v>990</v>
      </c>
      <c r="S13" s="55">
        <v>972</v>
      </c>
      <c r="T13" s="55">
        <v>990</v>
      </c>
      <c r="U13" s="55">
        <v>996</v>
      </c>
      <c r="V13" s="55">
        <v>990</v>
      </c>
      <c r="W13" s="55">
        <v>978</v>
      </c>
      <c r="X13" s="55">
        <v>990</v>
      </c>
      <c r="Y13" s="55">
        <v>996</v>
      </c>
      <c r="Z13" s="55">
        <v>1062</v>
      </c>
      <c r="AA13" s="55">
        <v>1050</v>
      </c>
      <c r="AB13" s="55">
        <v>1038</v>
      </c>
      <c r="AC13" s="55">
        <v>1044</v>
      </c>
      <c r="AD13" s="55">
        <v>990</v>
      </c>
      <c r="AE13" s="56">
        <v>966</v>
      </c>
      <c r="AF13" s="52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</row>
    <row r="14" spans="1:43" x14ac:dyDescent="0.2">
      <c r="A14" s="48" t="s">
        <v>7</v>
      </c>
      <c r="B14" s="46">
        <v>990</v>
      </c>
      <c r="C14" s="57">
        <v>990</v>
      </c>
      <c r="D14" s="57">
        <v>984</v>
      </c>
      <c r="E14" s="57">
        <v>984</v>
      </c>
      <c r="F14" s="57">
        <v>984</v>
      </c>
      <c r="G14" s="57">
        <v>966</v>
      </c>
      <c r="H14" s="57">
        <v>972</v>
      </c>
      <c r="I14" s="57">
        <v>972</v>
      </c>
      <c r="J14" s="57">
        <v>996</v>
      </c>
      <c r="K14" s="57">
        <v>996</v>
      </c>
      <c r="L14" s="57">
        <v>984</v>
      </c>
      <c r="M14" s="57">
        <v>990</v>
      </c>
      <c r="N14" s="57">
        <v>1056</v>
      </c>
      <c r="O14" s="57">
        <v>1056</v>
      </c>
      <c r="P14" s="57">
        <v>978</v>
      </c>
      <c r="Q14" s="57">
        <v>978</v>
      </c>
      <c r="R14" s="57">
        <v>984</v>
      </c>
      <c r="S14" s="57">
        <v>984</v>
      </c>
      <c r="T14" s="57">
        <v>984</v>
      </c>
      <c r="U14" s="57">
        <v>990</v>
      </c>
      <c r="V14" s="57">
        <v>990</v>
      </c>
      <c r="W14" s="57">
        <v>978</v>
      </c>
      <c r="X14" s="57">
        <v>996</v>
      </c>
      <c r="Y14" s="57">
        <v>984</v>
      </c>
      <c r="Z14" s="57">
        <v>1056</v>
      </c>
      <c r="AA14" s="57">
        <v>1050</v>
      </c>
      <c r="AB14" s="57">
        <v>1056</v>
      </c>
      <c r="AC14" s="57">
        <v>1044</v>
      </c>
      <c r="AD14" s="57">
        <v>990</v>
      </c>
      <c r="AE14" s="58">
        <v>990</v>
      </c>
      <c r="AF14" s="52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</row>
    <row r="15" spans="1:43" x14ac:dyDescent="0.2">
      <c r="A15" s="19" t="s">
        <v>8</v>
      </c>
      <c r="B15" s="45">
        <v>990</v>
      </c>
      <c r="C15" s="55">
        <v>978</v>
      </c>
      <c r="D15" s="55">
        <v>990</v>
      </c>
      <c r="E15" s="55">
        <v>990</v>
      </c>
      <c r="F15" s="55">
        <v>990</v>
      </c>
      <c r="G15" s="55">
        <v>960</v>
      </c>
      <c r="H15" s="55">
        <v>978</v>
      </c>
      <c r="I15" s="55">
        <v>978</v>
      </c>
      <c r="J15" s="55">
        <v>1002</v>
      </c>
      <c r="K15" s="55">
        <v>990</v>
      </c>
      <c r="L15" s="55">
        <v>990</v>
      </c>
      <c r="M15" s="55">
        <v>996</v>
      </c>
      <c r="N15" s="55">
        <v>1062</v>
      </c>
      <c r="O15" s="55">
        <v>1050</v>
      </c>
      <c r="P15" s="55">
        <v>984</v>
      </c>
      <c r="Q15" s="55">
        <v>990</v>
      </c>
      <c r="R15" s="55">
        <v>984</v>
      </c>
      <c r="S15" s="55">
        <v>996</v>
      </c>
      <c r="T15" s="55">
        <v>984</v>
      </c>
      <c r="U15" s="55">
        <v>978</v>
      </c>
      <c r="V15" s="55">
        <v>984</v>
      </c>
      <c r="W15" s="55">
        <v>984</v>
      </c>
      <c r="X15" s="55">
        <v>990</v>
      </c>
      <c r="Y15" s="55">
        <v>984</v>
      </c>
      <c r="Z15" s="55">
        <v>1050</v>
      </c>
      <c r="AA15" s="55">
        <v>1044</v>
      </c>
      <c r="AB15" s="55">
        <v>1050</v>
      </c>
      <c r="AC15" s="55">
        <v>1044</v>
      </c>
      <c r="AD15" s="55">
        <v>984</v>
      </c>
      <c r="AE15" s="56">
        <v>990</v>
      </c>
      <c r="AF15" s="52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</row>
    <row r="16" spans="1:43" x14ac:dyDescent="0.2">
      <c r="A16" s="20" t="s">
        <v>9</v>
      </c>
      <c r="B16" s="45">
        <v>984</v>
      </c>
      <c r="C16" s="55">
        <v>990</v>
      </c>
      <c r="D16" s="55">
        <v>984</v>
      </c>
      <c r="E16" s="55">
        <v>990</v>
      </c>
      <c r="F16" s="55">
        <v>984</v>
      </c>
      <c r="G16" s="55">
        <v>960</v>
      </c>
      <c r="H16" s="55">
        <v>972</v>
      </c>
      <c r="I16" s="55">
        <v>966</v>
      </c>
      <c r="J16" s="55">
        <v>984</v>
      </c>
      <c r="K16" s="55">
        <v>996</v>
      </c>
      <c r="L16" s="55">
        <v>990</v>
      </c>
      <c r="M16" s="55">
        <v>990</v>
      </c>
      <c r="N16" s="55">
        <v>1056</v>
      </c>
      <c r="O16" s="55">
        <v>1056</v>
      </c>
      <c r="P16" s="55">
        <v>984</v>
      </c>
      <c r="Q16" s="55">
        <v>990</v>
      </c>
      <c r="R16" s="55">
        <v>984</v>
      </c>
      <c r="S16" s="55">
        <v>990</v>
      </c>
      <c r="T16" s="55">
        <v>984</v>
      </c>
      <c r="U16" s="55">
        <v>984</v>
      </c>
      <c r="V16" s="55">
        <v>990</v>
      </c>
      <c r="W16" s="55">
        <v>990</v>
      </c>
      <c r="X16" s="55">
        <v>996</v>
      </c>
      <c r="Y16" s="55">
        <v>990</v>
      </c>
      <c r="Z16" s="55">
        <v>1050</v>
      </c>
      <c r="AA16" s="55">
        <v>1050</v>
      </c>
      <c r="AB16" s="55">
        <v>1056</v>
      </c>
      <c r="AC16" s="55">
        <v>1050</v>
      </c>
      <c r="AD16" s="55">
        <v>984</v>
      </c>
      <c r="AE16" s="56">
        <v>990</v>
      </c>
      <c r="AF16" s="52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</row>
    <row r="17" spans="1:43" x14ac:dyDescent="0.2">
      <c r="A17" s="20" t="s">
        <v>10</v>
      </c>
      <c r="B17" s="45">
        <v>990</v>
      </c>
      <c r="C17" s="55">
        <v>990</v>
      </c>
      <c r="D17" s="55">
        <v>990</v>
      </c>
      <c r="E17" s="55">
        <v>996</v>
      </c>
      <c r="F17" s="55">
        <v>990</v>
      </c>
      <c r="G17" s="55">
        <v>960</v>
      </c>
      <c r="H17" s="55">
        <v>978</v>
      </c>
      <c r="I17" s="55">
        <v>990</v>
      </c>
      <c r="J17" s="55">
        <v>1002</v>
      </c>
      <c r="K17" s="55">
        <v>984</v>
      </c>
      <c r="L17" s="55">
        <v>1002</v>
      </c>
      <c r="M17" s="55">
        <v>996</v>
      </c>
      <c r="N17" s="55">
        <v>1062</v>
      </c>
      <c r="O17" s="55">
        <v>1056</v>
      </c>
      <c r="P17" s="55">
        <v>996</v>
      </c>
      <c r="Q17" s="55">
        <v>996</v>
      </c>
      <c r="R17" s="55">
        <v>984</v>
      </c>
      <c r="S17" s="55">
        <v>990</v>
      </c>
      <c r="T17" s="55">
        <v>984</v>
      </c>
      <c r="U17" s="55">
        <v>984</v>
      </c>
      <c r="V17" s="55">
        <v>978</v>
      </c>
      <c r="W17" s="55">
        <v>990</v>
      </c>
      <c r="X17" s="55">
        <v>996</v>
      </c>
      <c r="Y17" s="55">
        <v>990</v>
      </c>
      <c r="Z17" s="55">
        <v>1050</v>
      </c>
      <c r="AA17" s="55">
        <v>1050</v>
      </c>
      <c r="AB17" s="55">
        <v>1050</v>
      </c>
      <c r="AC17" s="55">
        <v>1044</v>
      </c>
      <c r="AD17" s="55">
        <v>990</v>
      </c>
      <c r="AE17" s="56">
        <v>990</v>
      </c>
      <c r="AF17" s="52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</row>
    <row r="18" spans="1:43" x14ac:dyDescent="0.2">
      <c r="A18" s="20" t="s">
        <v>11</v>
      </c>
      <c r="B18" s="45">
        <v>990</v>
      </c>
      <c r="C18" s="55">
        <v>996</v>
      </c>
      <c r="D18" s="55">
        <v>984</v>
      </c>
      <c r="E18" s="55">
        <v>996</v>
      </c>
      <c r="F18" s="55">
        <v>990</v>
      </c>
      <c r="G18" s="55">
        <v>972</v>
      </c>
      <c r="H18" s="55">
        <v>972</v>
      </c>
      <c r="I18" s="55">
        <v>978</v>
      </c>
      <c r="J18" s="55">
        <v>996</v>
      </c>
      <c r="K18" s="55">
        <v>996</v>
      </c>
      <c r="L18" s="55">
        <v>990</v>
      </c>
      <c r="M18" s="55">
        <v>996</v>
      </c>
      <c r="N18" s="55">
        <v>1062</v>
      </c>
      <c r="O18" s="55">
        <v>1062</v>
      </c>
      <c r="P18" s="55">
        <v>984</v>
      </c>
      <c r="Q18" s="55">
        <v>996</v>
      </c>
      <c r="R18" s="55">
        <v>990</v>
      </c>
      <c r="S18" s="55">
        <v>1002</v>
      </c>
      <c r="T18" s="55">
        <v>996</v>
      </c>
      <c r="U18" s="55">
        <v>978</v>
      </c>
      <c r="V18" s="55">
        <v>972</v>
      </c>
      <c r="W18" s="55">
        <v>984</v>
      </c>
      <c r="X18" s="55">
        <v>990</v>
      </c>
      <c r="Y18" s="55">
        <v>996</v>
      </c>
      <c r="Z18" s="55">
        <v>1062</v>
      </c>
      <c r="AA18" s="55">
        <v>1056</v>
      </c>
      <c r="AB18" s="55">
        <v>1038</v>
      </c>
      <c r="AC18" s="55">
        <v>1038</v>
      </c>
      <c r="AD18" s="55">
        <v>984</v>
      </c>
      <c r="AE18" s="56">
        <v>984</v>
      </c>
      <c r="AF18" s="52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</row>
    <row r="19" spans="1:43" x14ac:dyDescent="0.2">
      <c r="A19" s="20" t="s">
        <v>12</v>
      </c>
      <c r="B19" s="45">
        <v>972</v>
      </c>
      <c r="C19" s="55">
        <v>978</v>
      </c>
      <c r="D19" s="55">
        <v>990</v>
      </c>
      <c r="E19" s="55">
        <v>990</v>
      </c>
      <c r="F19" s="55">
        <v>990</v>
      </c>
      <c r="G19" s="55">
        <v>972</v>
      </c>
      <c r="H19" s="55">
        <v>972</v>
      </c>
      <c r="I19" s="55">
        <v>996</v>
      </c>
      <c r="J19" s="55">
        <v>1008</v>
      </c>
      <c r="K19" s="55">
        <v>996</v>
      </c>
      <c r="L19" s="55">
        <v>996</v>
      </c>
      <c r="M19" s="55">
        <v>990</v>
      </c>
      <c r="N19" s="55">
        <v>1050</v>
      </c>
      <c r="O19" s="55">
        <v>1056</v>
      </c>
      <c r="P19" s="55">
        <v>984</v>
      </c>
      <c r="Q19" s="55">
        <v>996</v>
      </c>
      <c r="R19" s="55">
        <v>990</v>
      </c>
      <c r="S19" s="55">
        <v>996</v>
      </c>
      <c r="T19" s="55">
        <v>984</v>
      </c>
      <c r="U19" s="55">
        <v>984</v>
      </c>
      <c r="V19" s="55">
        <v>978</v>
      </c>
      <c r="W19" s="55">
        <v>996</v>
      </c>
      <c r="X19" s="55">
        <v>996</v>
      </c>
      <c r="Y19" s="55">
        <v>996</v>
      </c>
      <c r="Z19" s="55">
        <v>1062</v>
      </c>
      <c r="AA19" s="55">
        <v>1044</v>
      </c>
      <c r="AB19" s="55">
        <v>1056</v>
      </c>
      <c r="AC19" s="55">
        <v>1038</v>
      </c>
      <c r="AD19" s="55">
        <v>978</v>
      </c>
      <c r="AE19" s="56">
        <v>990</v>
      </c>
      <c r="AF19" s="52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</row>
    <row r="20" spans="1:43" x14ac:dyDescent="0.2">
      <c r="A20" s="20" t="s">
        <v>13</v>
      </c>
      <c r="B20" s="45">
        <v>984</v>
      </c>
      <c r="C20" s="55">
        <v>984</v>
      </c>
      <c r="D20" s="55">
        <v>978</v>
      </c>
      <c r="E20" s="55">
        <v>996</v>
      </c>
      <c r="F20" s="55">
        <v>990</v>
      </c>
      <c r="G20" s="55">
        <v>978</v>
      </c>
      <c r="H20" s="55">
        <v>978</v>
      </c>
      <c r="I20" s="55">
        <v>990</v>
      </c>
      <c r="J20" s="55">
        <v>996</v>
      </c>
      <c r="K20" s="55">
        <v>990</v>
      </c>
      <c r="L20" s="55">
        <v>996</v>
      </c>
      <c r="M20" s="55">
        <v>984</v>
      </c>
      <c r="N20" s="55">
        <v>1056</v>
      </c>
      <c r="O20" s="55">
        <v>1056</v>
      </c>
      <c r="P20" s="55">
        <v>990</v>
      </c>
      <c r="Q20" s="55">
        <v>1002</v>
      </c>
      <c r="R20" s="55">
        <v>990</v>
      </c>
      <c r="S20" s="55">
        <v>996</v>
      </c>
      <c r="T20" s="55">
        <v>984</v>
      </c>
      <c r="U20" s="55">
        <v>990</v>
      </c>
      <c r="V20" s="55">
        <v>978</v>
      </c>
      <c r="W20" s="55">
        <v>984</v>
      </c>
      <c r="X20" s="55">
        <v>1002</v>
      </c>
      <c r="Y20" s="55">
        <v>1002</v>
      </c>
      <c r="Z20" s="55">
        <v>1050</v>
      </c>
      <c r="AA20" s="55">
        <v>1044</v>
      </c>
      <c r="AB20" s="55">
        <v>1044</v>
      </c>
      <c r="AC20" s="55">
        <v>1038</v>
      </c>
      <c r="AD20" s="55">
        <v>972</v>
      </c>
      <c r="AE20" s="56">
        <v>978</v>
      </c>
      <c r="AF20" s="52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</row>
    <row r="21" spans="1:43" x14ac:dyDescent="0.2">
      <c r="A21" s="20" t="s">
        <v>14</v>
      </c>
      <c r="B21" s="45">
        <v>978</v>
      </c>
      <c r="C21" s="55">
        <v>996</v>
      </c>
      <c r="D21" s="55">
        <v>984</v>
      </c>
      <c r="E21" s="55">
        <v>990</v>
      </c>
      <c r="F21" s="55">
        <v>990</v>
      </c>
      <c r="G21" s="55">
        <v>966</v>
      </c>
      <c r="H21" s="55">
        <v>972</v>
      </c>
      <c r="I21" s="55">
        <v>984</v>
      </c>
      <c r="J21" s="55">
        <v>996</v>
      </c>
      <c r="K21" s="55">
        <v>978</v>
      </c>
      <c r="L21" s="55">
        <v>996</v>
      </c>
      <c r="M21" s="55">
        <v>984</v>
      </c>
      <c r="N21" s="55">
        <v>1044</v>
      </c>
      <c r="O21" s="55">
        <v>1050</v>
      </c>
      <c r="P21" s="55">
        <v>990</v>
      </c>
      <c r="Q21" s="55">
        <v>990</v>
      </c>
      <c r="R21" s="55">
        <v>984</v>
      </c>
      <c r="S21" s="55">
        <v>972</v>
      </c>
      <c r="T21" s="55">
        <v>966</v>
      </c>
      <c r="U21" s="55">
        <v>978</v>
      </c>
      <c r="V21" s="55">
        <v>966</v>
      </c>
      <c r="W21" s="55">
        <v>984</v>
      </c>
      <c r="X21" s="55">
        <v>990</v>
      </c>
      <c r="Y21" s="55">
        <v>990</v>
      </c>
      <c r="Z21" s="55">
        <v>1044</v>
      </c>
      <c r="AA21" s="55">
        <v>1038</v>
      </c>
      <c r="AB21" s="55">
        <v>1038</v>
      </c>
      <c r="AC21" s="55">
        <v>1020</v>
      </c>
      <c r="AD21" s="55">
        <v>972</v>
      </c>
      <c r="AE21" s="56">
        <v>984</v>
      </c>
      <c r="AF21" s="52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</row>
    <row r="22" spans="1:43" x14ac:dyDescent="0.2">
      <c r="A22" s="48" t="s">
        <v>15</v>
      </c>
      <c r="B22" s="47">
        <v>984</v>
      </c>
      <c r="C22" s="59">
        <v>984</v>
      </c>
      <c r="D22" s="59">
        <v>996</v>
      </c>
      <c r="E22" s="59">
        <v>984</v>
      </c>
      <c r="F22" s="59">
        <v>990</v>
      </c>
      <c r="G22" s="59">
        <v>984</v>
      </c>
      <c r="H22" s="59">
        <v>984</v>
      </c>
      <c r="I22" s="59">
        <v>978</v>
      </c>
      <c r="J22" s="59">
        <v>996</v>
      </c>
      <c r="K22" s="59">
        <v>978</v>
      </c>
      <c r="L22" s="59">
        <v>990</v>
      </c>
      <c r="M22" s="59">
        <v>978</v>
      </c>
      <c r="N22" s="59">
        <v>1044</v>
      </c>
      <c r="O22" s="59">
        <v>1056</v>
      </c>
      <c r="P22" s="59">
        <v>972</v>
      </c>
      <c r="Q22" s="59">
        <v>996</v>
      </c>
      <c r="R22" s="59">
        <v>984</v>
      </c>
      <c r="S22" s="59">
        <v>972</v>
      </c>
      <c r="T22" s="59">
        <v>972</v>
      </c>
      <c r="U22" s="59">
        <v>972</v>
      </c>
      <c r="V22" s="59">
        <v>960</v>
      </c>
      <c r="W22" s="59">
        <v>978</v>
      </c>
      <c r="X22" s="59">
        <v>978</v>
      </c>
      <c r="Y22" s="59">
        <v>1008</v>
      </c>
      <c r="Z22" s="59">
        <v>1038</v>
      </c>
      <c r="AA22" s="59">
        <v>1032</v>
      </c>
      <c r="AB22" s="59">
        <v>1038</v>
      </c>
      <c r="AC22" s="59">
        <v>1032</v>
      </c>
      <c r="AD22" s="59">
        <v>984</v>
      </c>
      <c r="AE22" s="60">
        <v>990</v>
      </c>
      <c r="AF22" s="52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</row>
    <row r="23" spans="1:43" x14ac:dyDescent="0.2">
      <c r="A23" s="19" t="s">
        <v>16</v>
      </c>
      <c r="B23" s="44">
        <v>984</v>
      </c>
      <c r="C23" s="53">
        <v>984</v>
      </c>
      <c r="D23" s="53">
        <v>1008</v>
      </c>
      <c r="E23" s="53">
        <v>984</v>
      </c>
      <c r="F23" s="53">
        <v>1002</v>
      </c>
      <c r="G23" s="53">
        <v>984</v>
      </c>
      <c r="H23" s="53">
        <v>984</v>
      </c>
      <c r="I23" s="53">
        <v>972</v>
      </c>
      <c r="J23" s="53">
        <v>990</v>
      </c>
      <c r="K23" s="53">
        <v>966</v>
      </c>
      <c r="L23" s="53">
        <v>978</v>
      </c>
      <c r="M23" s="53">
        <v>966</v>
      </c>
      <c r="N23" s="53">
        <v>1026</v>
      </c>
      <c r="O23" s="53">
        <v>1038</v>
      </c>
      <c r="P23" s="53">
        <v>966</v>
      </c>
      <c r="Q23" s="53">
        <v>984</v>
      </c>
      <c r="R23" s="53">
        <v>984</v>
      </c>
      <c r="S23" s="53">
        <v>960</v>
      </c>
      <c r="T23" s="53">
        <v>960</v>
      </c>
      <c r="U23" s="53">
        <v>954</v>
      </c>
      <c r="V23" s="53">
        <v>960</v>
      </c>
      <c r="W23" s="53">
        <v>978</v>
      </c>
      <c r="X23" s="53">
        <v>990</v>
      </c>
      <c r="Y23" s="53">
        <v>1008</v>
      </c>
      <c r="Z23" s="53">
        <v>1032</v>
      </c>
      <c r="AA23" s="53">
        <v>1014</v>
      </c>
      <c r="AB23" s="53">
        <v>1026</v>
      </c>
      <c r="AC23" s="53">
        <v>1020</v>
      </c>
      <c r="AD23" s="53">
        <v>972</v>
      </c>
      <c r="AE23" s="54">
        <v>990</v>
      </c>
      <c r="AF23" s="52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</row>
    <row r="24" spans="1:43" x14ac:dyDescent="0.2">
      <c r="A24" s="20" t="s">
        <v>17</v>
      </c>
      <c r="B24" s="45">
        <v>978</v>
      </c>
      <c r="C24" s="55">
        <v>990</v>
      </c>
      <c r="D24" s="55">
        <v>996</v>
      </c>
      <c r="E24" s="55">
        <v>984</v>
      </c>
      <c r="F24" s="55">
        <v>978</v>
      </c>
      <c r="G24" s="55">
        <v>966</v>
      </c>
      <c r="H24" s="55">
        <v>960</v>
      </c>
      <c r="I24" s="55">
        <v>972</v>
      </c>
      <c r="J24" s="55">
        <v>1002</v>
      </c>
      <c r="K24" s="55">
        <v>948</v>
      </c>
      <c r="L24" s="55">
        <v>972</v>
      </c>
      <c r="M24" s="55">
        <v>954</v>
      </c>
      <c r="N24" s="55">
        <v>1014</v>
      </c>
      <c r="O24" s="55">
        <v>1026</v>
      </c>
      <c r="P24" s="55">
        <v>978</v>
      </c>
      <c r="Q24" s="55">
        <v>984</v>
      </c>
      <c r="R24" s="55">
        <v>972</v>
      </c>
      <c r="S24" s="55">
        <v>948</v>
      </c>
      <c r="T24" s="55">
        <v>942</v>
      </c>
      <c r="U24" s="55">
        <v>942</v>
      </c>
      <c r="V24" s="55">
        <v>948</v>
      </c>
      <c r="W24" s="55">
        <v>978</v>
      </c>
      <c r="X24" s="55">
        <v>984</v>
      </c>
      <c r="Y24" s="55">
        <v>1002</v>
      </c>
      <c r="Z24" s="55">
        <v>1002</v>
      </c>
      <c r="AA24" s="55">
        <v>1002</v>
      </c>
      <c r="AB24" s="55">
        <v>1008</v>
      </c>
      <c r="AC24" s="55">
        <v>1002</v>
      </c>
      <c r="AD24" s="55">
        <v>978</v>
      </c>
      <c r="AE24" s="56">
        <v>984</v>
      </c>
      <c r="AF24" s="52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</row>
    <row r="25" spans="1:43" x14ac:dyDescent="0.2">
      <c r="A25" s="20" t="s">
        <v>18</v>
      </c>
      <c r="B25" s="45">
        <v>972</v>
      </c>
      <c r="C25" s="55">
        <v>978</v>
      </c>
      <c r="D25" s="55">
        <v>1002</v>
      </c>
      <c r="E25" s="55">
        <v>966</v>
      </c>
      <c r="F25" s="55">
        <v>972</v>
      </c>
      <c r="G25" s="55">
        <v>960</v>
      </c>
      <c r="H25" s="55">
        <v>966</v>
      </c>
      <c r="I25" s="55">
        <v>966</v>
      </c>
      <c r="J25" s="55">
        <v>990</v>
      </c>
      <c r="K25" s="55">
        <v>942</v>
      </c>
      <c r="L25" s="55">
        <v>960</v>
      </c>
      <c r="M25" s="55">
        <v>948</v>
      </c>
      <c r="N25" s="55">
        <v>1008</v>
      </c>
      <c r="O25" s="55">
        <v>1014</v>
      </c>
      <c r="P25" s="55">
        <v>966</v>
      </c>
      <c r="Q25" s="55">
        <v>990</v>
      </c>
      <c r="R25" s="55">
        <v>954</v>
      </c>
      <c r="S25" s="55">
        <v>954</v>
      </c>
      <c r="T25" s="55">
        <v>936</v>
      </c>
      <c r="U25" s="55">
        <v>936</v>
      </c>
      <c r="V25" s="55">
        <v>930</v>
      </c>
      <c r="W25" s="55">
        <v>978</v>
      </c>
      <c r="X25" s="55">
        <v>996</v>
      </c>
      <c r="Y25" s="55">
        <v>1002</v>
      </c>
      <c r="Z25" s="55">
        <v>996</v>
      </c>
      <c r="AA25" s="55">
        <v>990</v>
      </c>
      <c r="AB25" s="55">
        <v>996</v>
      </c>
      <c r="AC25" s="55">
        <v>1002</v>
      </c>
      <c r="AD25" s="55">
        <v>978</v>
      </c>
      <c r="AE25" s="56">
        <v>984</v>
      </c>
      <c r="AF25" s="52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</row>
    <row r="26" spans="1:43" x14ac:dyDescent="0.2">
      <c r="A26" s="20" t="s">
        <v>19</v>
      </c>
      <c r="B26" s="45">
        <v>972</v>
      </c>
      <c r="C26" s="55">
        <v>978</v>
      </c>
      <c r="D26" s="55">
        <v>1008</v>
      </c>
      <c r="E26" s="55">
        <v>972</v>
      </c>
      <c r="F26" s="55">
        <v>960</v>
      </c>
      <c r="G26" s="55">
        <v>966</v>
      </c>
      <c r="H26" s="55">
        <v>954</v>
      </c>
      <c r="I26" s="55">
        <v>978</v>
      </c>
      <c r="J26" s="55">
        <v>996</v>
      </c>
      <c r="K26" s="55">
        <v>948</v>
      </c>
      <c r="L26" s="55">
        <v>966</v>
      </c>
      <c r="M26" s="55">
        <v>942</v>
      </c>
      <c r="N26" s="55">
        <v>1002</v>
      </c>
      <c r="O26" s="55">
        <v>1014</v>
      </c>
      <c r="P26" s="55">
        <v>972</v>
      </c>
      <c r="Q26" s="55">
        <v>990</v>
      </c>
      <c r="R26" s="55">
        <v>948</v>
      </c>
      <c r="S26" s="55">
        <v>954</v>
      </c>
      <c r="T26" s="55">
        <v>954</v>
      </c>
      <c r="U26" s="55">
        <v>942</v>
      </c>
      <c r="V26" s="55">
        <v>936</v>
      </c>
      <c r="W26" s="55">
        <v>972</v>
      </c>
      <c r="X26" s="55">
        <v>990</v>
      </c>
      <c r="Y26" s="55">
        <v>1014</v>
      </c>
      <c r="Z26" s="55">
        <v>990</v>
      </c>
      <c r="AA26" s="55">
        <v>990</v>
      </c>
      <c r="AB26" s="55">
        <v>1002</v>
      </c>
      <c r="AC26" s="55">
        <v>996</v>
      </c>
      <c r="AD26" s="55">
        <v>972</v>
      </c>
      <c r="AE26" s="56">
        <v>990</v>
      </c>
      <c r="AF26" s="52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</row>
    <row r="27" spans="1:43" x14ac:dyDescent="0.2">
      <c r="A27" s="20" t="s">
        <v>20</v>
      </c>
      <c r="B27" s="45">
        <v>972</v>
      </c>
      <c r="C27" s="55">
        <v>978</v>
      </c>
      <c r="D27" s="55">
        <v>996</v>
      </c>
      <c r="E27" s="55">
        <v>960</v>
      </c>
      <c r="F27" s="55">
        <v>960</v>
      </c>
      <c r="G27" s="55">
        <v>972</v>
      </c>
      <c r="H27" s="55">
        <v>954</v>
      </c>
      <c r="I27" s="55">
        <v>972</v>
      </c>
      <c r="J27" s="55">
        <v>996</v>
      </c>
      <c r="K27" s="55">
        <v>942</v>
      </c>
      <c r="L27" s="55">
        <v>972</v>
      </c>
      <c r="M27" s="55">
        <v>936</v>
      </c>
      <c r="N27" s="55">
        <v>984</v>
      </c>
      <c r="O27" s="55">
        <v>1002</v>
      </c>
      <c r="P27" s="55">
        <v>948</v>
      </c>
      <c r="Q27" s="55">
        <v>990</v>
      </c>
      <c r="R27" s="55">
        <v>942</v>
      </c>
      <c r="S27" s="55">
        <v>954</v>
      </c>
      <c r="T27" s="55">
        <v>942</v>
      </c>
      <c r="U27" s="55">
        <v>948</v>
      </c>
      <c r="V27" s="55">
        <v>912</v>
      </c>
      <c r="W27" s="55">
        <v>960</v>
      </c>
      <c r="X27" s="55">
        <v>984</v>
      </c>
      <c r="Y27" s="55">
        <v>1014</v>
      </c>
      <c r="Z27" s="55">
        <v>972</v>
      </c>
      <c r="AA27" s="55">
        <v>984</v>
      </c>
      <c r="AB27" s="55">
        <v>978</v>
      </c>
      <c r="AC27" s="55">
        <v>984</v>
      </c>
      <c r="AD27" s="55">
        <v>942</v>
      </c>
      <c r="AE27" s="56">
        <v>948</v>
      </c>
      <c r="AF27" s="52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</row>
    <row r="28" spans="1:43" x14ac:dyDescent="0.2">
      <c r="A28" s="20" t="s">
        <v>21</v>
      </c>
      <c r="B28" s="45">
        <v>972</v>
      </c>
      <c r="C28" s="55">
        <v>978</v>
      </c>
      <c r="D28" s="55">
        <v>1014</v>
      </c>
      <c r="E28" s="55">
        <v>966</v>
      </c>
      <c r="F28" s="55">
        <v>954</v>
      </c>
      <c r="G28" s="55">
        <v>960</v>
      </c>
      <c r="H28" s="55">
        <v>954</v>
      </c>
      <c r="I28" s="55">
        <v>972</v>
      </c>
      <c r="J28" s="55">
        <v>960</v>
      </c>
      <c r="K28" s="55">
        <v>930</v>
      </c>
      <c r="L28" s="55">
        <v>954</v>
      </c>
      <c r="M28" s="55">
        <v>936</v>
      </c>
      <c r="N28" s="55">
        <v>984</v>
      </c>
      <c r="O28" s="55">
        <v>1002</v>
      </c>
      <c r="P28" s="55">
        <v>954</v>
      </c>
      <c r="Q28" s="55">
        <v>990</v>
      </c>
      <c r="R28" s="55">
        <v>948</v>
      </c>
      <c r="S28" s="55">
        <v>930</v>
      </c>
      <c r="T28" s="55">
        <v>936</v>
      </c>
      <c r="U28" s="55">
        <v>948</v>
      </c>
      <c r="V28" s="55">
        <v>942</v>
      </c>
      <c r="W28" s="55">
        <v>972</v>
      </c>
      <c r="X28" s="55">
        <v>990</v>
      </c>
      <c r="Y28" s="55">
        <v>1002</v>
      </c>
      <c r="Z28" s="55">
        <v>990</v>
      </c>
      <c r="AA28" s="55">
        <v>978</v>
      </c>
      <c r="AB28" s="55">
        <v>984</v>
      </c>
      <c r="AC28" s="55">
        <v>978</v>
      </c>
      <c r="AD28" s="55">
        <v>948</v>
      </c>
      <c r="AE28" s="56">
        <v>972</v>
      </c>
      <c r="AF28" s="52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</row>
    <row r="29" spans="1:43" x14ac:dyDescent="0.2">
      <c r="A29" s="20" t="s">
        <v>22</v>
      </c>
      <c r="B29" s="45">
        <v>972</v>
      </c>
      <c r="C29" s="55">
        <v>990</v>
      </c>
      <c r="D29" s="55">
        <v>1008</v>
      </c>
      <c r="E29" s="55">
        <v>966</v>
      </c>
      <c r="F29" s="55">
        <v>954</v>
      </c>
      <c r="G29" s="55">
        <v>960</v>
      </c>
      <c r="H29" s="55">
        <v>960</v>
      </c>
      <c r="I29" s="55">
        <v>960</v>
      </c>
      <c r="J29" s="55">
        <v>996</v>
      </c>
      <c r="K29" s="55">
        <v>930</v>
      </c>
      <c r="L29" s="55">
        <v>954</v>
      </c>
      <c r="M29" s="55">
        <v>918</v>
      </c>
      <c r="N29" s="55">
        <v>990</v>
      </c>
      <c r="O29" s="55">
        <v>984</v>
      </c>
      <c r="P29" s="55">
        <v>960</v>
      </c>
      <c r="Q29" s="55">
        <v>984</v>
      </c>
      <c r="R29" s="55">
        <v>930</v>
      </c>
      <c r="S29" s="55">
        <v>948</v>
      </c>
      <c r="T29" s="55">
        <v>924</v>
      </c>
      <c r="U29" s="55">
        <v>936</v>
      </c>
      <c r="V29" s="55">
        <v>924</v>
      </c>
      <c r="W29" s="55">
        <v>972</v>
      </c>
      <c r="X29" s="55">
        <v>990</v>
      </c>
      <c r="Y29" s="55">
        <v>990</v>
      </c>
      <c r="Z29" s="55">
        <v>978</v>
      </c>
      <c r="AA29" s="55">
        <v>996</v>
      </c>
      <c r="AB29" s="55">
        <v>990</v>
      </c>
      <c r="AC29" s="55">
        <v>966</v>
      </c>
      <c r="AD29" s="55">
        <v>960</v>
      </c>
      <c r="AE29" s="56">
        <v>978</v>
      </c>
      <c r="AF29" s="52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</row>
    <row r="30" spans="1:43" x14ac:dyDescent="0.2">
      <c r="A30" s="48" t="s">
        <v>23</v>
      </c>
      <c r="B30" s="46">
        <v>966</v>
      </c>
      <c r="C30" s="57">
        <v>990</v>
      </c>
      <c r="D30" s="57">
        <v>996</v>
      </c>
      <c r="E30" s="57">
        <v>966</v>
      </c>
      <c r="F30" s="57">
        <v>966</v>
      </c>
      <c r="G30" s="57">
        <v>954</v>
      </c>
      <c r="H30" s="57">
        <v>972</v>
      </c>
      <c r="I30" s="57">
        <v>960</v>
      </c>
      <c r="J30" s="57">
        <v>990</v>
      </c>
      <c r="K30" s="57">
        <v>930</v>
      </c>
      <c r="L30" s="57">
        <v>954</v>
      </c>
      <c r="M30" s="57">
        <v>954</v>
      </c>
      <c r="N30" s="57">
        <v>1002</v>
      </c>
      <c r="O30" s="57">
        <v>1002</v>
      </c>
      <c r="P30" s="57">
        <v>954</v>
      </c>
      <c r="Q30" s="57">
        <v>990</v>
      </c>
      <c r="R30" s="57">
        <v>936</v>
      </c>
      <c r="S30" s="57">
        <v>948</v>
      </c>
      <c r="T30" s="57">
        <v>936</v>
      </c>
      <c r="U30" s="57">
        <v>930</v>
      </c>
      <c r="V30" s="57">
        <v>936</v>
      </c>
      <c r="W30" s="57">
        <v>966</v>
      </c>
      <c r="X30" s="57">
        <v>990</v>
      </c>
      <c r="Y30" s="57">
        <v>1002</v>
      </c>
      <c r="Z30" s="57">
        <v>984</v>
      </c>
      <c r="AA30" s="57">
        <v>1002</v>
      </c>
      <c r="AB30" s="57">
        <v>990</v>
      </c>
      <c r="AC30" s="57">
        <v>984</v>
      </c>
      <c r="AD30" s="57">
        <v>960</v>
      </c>
      <c r="AE30" s="58">
        <v>972</v>
      </c>
      <c r="AF30" s="52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</row>
    <row r="31" spans="1:43" x14ac:dyDescent="0.2">
      <c r="A31" s="19" t="s">
        <v>24</v>
      </c>
      <c r="B31" s="45">
        <v>960</v>
      </c>
      <c r="C31" s="55">
        <v>978</v>
      </c>
      <c r="D31" s="55">
        <v>996</v>
      </c>
      <c r="E31" s="55">
        <v>960</v>
      </c>
      <c r="F31" s="55">
        <v>960</v>
      </c>
      <c r="G31" s="55">
        <v>978</v>
      </c>
      <c r="H31" s="55">
        <v>960</v>
      </c>
      <c r="I31" s="55">
        <v>966</v>
      </c>
      <c r="J31" s="55">
        <v>990</v>
      </c>
      <c r="K31" s="55">
        <v>948</v>
      </c>
      <c r="L31" s="55">
        <v>966</v>
      </c>
      <c r="M31" s="55">
        <v>948</v>
      </c>
      <c r="N31" s="55">
        <v>1008</v>
      </c>
      <c r="O31" s="55">
        <v>1008</v>
      </c>
      <c r="P31" s="55">
        <v>966</v>
      </c>
      <c r="Q31" s="55">
        <v>984</v>
      </c>
      <c r="R31" s="55">
        <v>942</v>
      </c>
      <c r="S31" s="55">
        <v>942</v>
      </c>
      <c r="T31" s="55">
        <v>936</v>
      </c>
      <c r="U31" s="55">
        <v>954</v>
      </c>
      <c r="V31" s="55">
        <v>936</v>
      </c>
      <c r="W31" s="55">
        <v>960</v>
      </c>
      <c r="X31" s="55">
        <v>984</v>
      </c>
      <c r="Y31" s="55">
        <v>1002</v>
      </c>
      <c r="Z31" s="55">
        <v>996</v>
      </c>
      <c r="AA31" s="55">
        <v>996</v>
      </c>
      <c r="AB31" s="55">
        <v>1002</v>
      </c>
      <c r="AC31" s="55">
        <v>996</v>
      </c>
      <c r="AD31" s="55">
        <v>966</v>
      </c>
      <c r="AE31" s="56">
        <v>984</v>
      </c>
      <c r="AF31" s="52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</row>
    <row r="32" spans="1:43" x14ac:dyDescent="0.2">
      <c r="A32" s="20" t="s">
        <v>25</v>
      </c>
      <c r="B32" s="45">
        <v>972</v>
      </c>
      <c r="C32" s="55">
        <v>990</v>
      </c>
      <c r="D32" s="55">
        <v>1002</v>
      </c>
      <c r="E32" s="55">
        <v>966</v>
      </c>
      <c r="F32" s="55">
        <v>972</v>
      </c>
      <c r="G32" s="55">
        <v>960</v>
      </c>
      <c r="H32" s="55">
        <v>972</v>
      </c>
      <c r="I32" s="55">
        <v>960</v>
      </c>
      <c r="J32" s="55">
        <v>990</v>
      </c>
      <c r="K32" s="55">
        <v>954</v>
      </c>
      <c r="L32" s="55">
        <v>966</v>
      </c>
      <c r="M32" s="55">
        <v>948</v>
      </c>
      <c r="N32" s="55">
        <v>1014</v>
      </c>
      <c r="O32" s="55">
        <v>1008</v>
      </c>
      <c r="P32" s="55">
        <v>942</v>
      </c>
      <c r="Q32" s="55">
        <v>978</v>
      </c>
      <c r="R32" s="55">
        <v>954</v>
      </c>
      <c r="S32" s="55">
        <v>942</v>
      </c>
      <c r="T32" s="55">
        <v>936</v>
      </c>
      <c r="U32" s="55">
        <v>942</v>
      </c>
      <c r="V32" s="55">
        <v>936</v>
      </c>
      <c r="W32" s="55">
        <v>966</v>
      </c>
      <c r="X32" s="55">
        <v>972</v>
      </c>
      <c r="Y32" s="55">
        <v>1002</v>
      </c>
      <c r="Z32" s="55">
        <v>990</v>
      </c>
      <c r="AA32" s="55">
        <v>1014</v>
      </c>
      <c r="AB32" s="55">
        <v>1008</v>
      </c>
      <c r="AC32" s="55">
        <v>1002</v>
      </c>
      <c r="AD32" s="55">
        <v>966</v>
      </c>
      <c r="AE32" s="56">
        <v>972</v>
      </c>
      <c r="AF32" s="52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</row>
    <row r="33" spans="1:43" x14ac:dyDescent="0.2">
      <c r="A33" s="20" t="s">
        <v>26</v>
      </c>
      <c r="B33" s="45">
        <v>954</v>
      </c>
      <c r="C33" s="55">
        <v>984</v>
      </c>
      <c r="D33" s="55">
        <v>1026</v>
      </c>
      <c r="E33" s="55">
        <v>966</v>
      </c>
      <c r="F33" s="55">
        <v>972</v>
      </c>
      <c r="G33" s="55">
        <v>954</v>
      </c>
      <c r="H33" s="55">
        <v>966</v>
      </c>
      <c r="I33" s="55">
        <v>972</v>
      </c>
      <c r="J33" s="55">
        <v>996</v>
      </c>
      <c r="K33" s="55">
        <v>948</v>
      </c>
      <c r="L33" s="55">
        <v>966</v>
      </c>
      <c r="M33" s="55">
        <v>948</v>
      </c>
      <c r="N33" s="55">
        <v>1008</v>
      </c>
      <c r="O33" s="55">
        <v>1014</v>
      </c>
      <c r="P33" s="55">
        <v>966</v>
      </c>
      <c r="Q33" s="55">
        <v>990</v>
      </c>
      <c r="R33" s="55">
        <v>942</v>
      </c>
      <c r="S33" s="55">
        <v>948</v>
      </c>
      <c r="T33" s="55">
        <v>942</v>
      </c>
      <c r="U33" s="55">
        <v>942</v>
      </c>
      <c r="V33" s="55">
        <v>942</v>
      </c>
      <c r="W33" s="55">
        <v>972</v>
      </c>
      <c r="X33" s="55">
        <v>990</v>
      </c>
      <c r="Y33" s="55">
        <v>1008</v>
      </c>
      <c r="Z33" s="55">
        <v>1014</v>
      </c>
      <c r="AA33" s="55">
        <v>1014</v>
      </c>
      <c r="AB33" s="55">
        <v>990</v>
      </c>
      <c r="AC33" s="55">
        <v>1002</v>
      </c>
      <c r="AD33" s="55">
        <v>966</v>
      </c>
      <c r="AE33" s="56">
        <v>978</v>
      </c>
      <c r="AF33" s="52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</row>
    <row r="34" spans="1:43" x14ac:dyDescent="0.2">
      <c r="A34" s="20" t="s">
        <v>27</v>
      </c>
      <c r="B34" s="45">
        <v>972</v>
      </c>
      <c r="C34" s="55">
        <v>978</v>
      </c>
      <c r="D34" s="55">
        <v>1014</v>
      </c>
      <c r="E34" s="55">
        <v>966</v>
      </c>
      <c r="F34" s="55">
        <v>978</v>
      </c>
      <c r="G34" s="55">
        <v>978</v>
      </c>
      <c r="H34" s="55">
        <v>984</v>
      </c>
      <c r="I34" s="55">
        <v>972</v>
      </c>
      <c r="J34" s="55">
        <v>996</v>
      </c>
      <c r="K34" s="55">
        <v>978</v>
      </c>
      <c r="L34" s="55">
        <v>972</v>
      </c>
      <c r="M34" s="55">
        <v>960</v>
      </c>
      <c r="N34" s="55">
        <v>1008</v>
      </c>
      <c r="O34" s="55">
        <v>1020</v>
      </c>
      <c r="P34" s="55">
        <v>966</v>
      </c>
      <c r="Q34" s="55">
        <v>990</v>
      </c>
      <c r="R34" s="55">
        <v>942</v>
      </c>
      <c r="S34" s="55">
        <v>954</v>
      </c>
      <c r="T34" s="55">
        <v>960</v>
      </c>
      <c r="U34" s="55">
        <v>954</v>
      </c>
      <c r="V34" s="55">
        <v>948</v>
      </c>
      <c r="W34" s="55">
        <v>984</v>
      </c>
      <c r="X34" s="55">
        <v>984</v>
      </c>
      <c r="Y34" s="55">
        <v>1002</v>
      </c>
      <c r="Z34" s="55">
        <v>996</v>
      </c>
      <c r="AA34" s="55">
        <v>1002</v>
      </c>
      <c r="AB34" s="55">
        <v>996</v>
      </c>
      <c r="AC34" s="55">
        <v>1008</v>
      </c>
      <c r="AD34" s="55">
        <v>966</v>
      </c>
      <c r="AE34" s="56">
        <v>978</v>
      </c>
      <c r="AF34" s="52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</row>
    <row r="35" spans="1:43" x14ac:dyDescent="0.2">
      <c r="A35" s="20" t="s">
        <v>28</v>
      </c>
      <c r="B35" s="45">
        <v>960</v>
      </c>
      <c r="C35" s="55">
        <v>972</v>
      </c>
      <c r="D35" s="55">
        <v>1008</v>
      </c>
      <c r="E35" s="55">
        <v>954</v>
      </c>
      <c r="F35" s="55">
        <v>972</v>
      </c>
      <c r="G35" s="55">
        <v>972</v>
      </c>
      <c r="H35" s="55">
        <v>948</v>
      </c>
      <c r="I35" s="55">
        <v>966</v>
      </c>
      <c r="J35" s="55">
        <v>1002</v>
      </c>
      <c r="K35" s="55">
        <v>972</v>
      </c>
      <c r="L35" s="55">
        <v>972</v>
      </c>
      <c r="M35" s="55">
        <v>960</v>
      </c>
      <c r="N35" s="55">
        <v>1026</v>
      </c>
      <c r="O35" s="55">
        <v>1020</v>
      </c>
      <c r="P35" s="55">
        <v>966</v>
      </c>
      <c r="Q35" s="55">
        <v>990</v>
      </c>
      <c r="R35" s="55">
        <v>948</v>
      </c>
      <c r="S35" s="55">
        <v>954</v>
      </c>
      <c r="T35" s="55">
        <v>960</v>
      </c>
      <c r="U35" s="55">
        <v>948</v>
      </c>
      <c r="V35" s="55">
        <v>942</v>
      </c>
      <c r="W35" s="55">
        <v>984</v>
      </c>
      <c r="X35" s="55">
        <v>990</v>
      </c>
      <c r="Y35" s="55">
        <v>1008</v>
      </c>
      <c r="Z35" s="55">
        <v>1008</v>
      </c>
      <c r="AA35" s="55">
        <v>1002</v>
      </c>
      <c r="AB35" s="55">
        <v>1002</v>
      </c>
      <c r="AC35" s="55">
        <v>990</v>
      </c>
      <c r="AD35" s="55">
        <v>978</v>
      </c>
      <c r="AE35" s="56">
        <v>978</v>
      </c>
      <c r="AF35" s="52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</row>
    <row r="36" spans="1:43" x14ac:dyDescent="0.2">
      <c r="A36" s="20" t="s">
        <v>29</v>
      </c>
      <c r="B36" s="45">
        <v>960</v>
      </c>
      <c r="C36" s="55">
        <v>978</v>
      </c>
      <c r="D36" s="55">
        <v>1014</v>
      </c>
      <c r="E36" s="55">
        <v>978</v>
      </c>
      <c r="F36" s="55">
        <v>978</v>
      </c>
      <c r="G36" s="55">
        <v>978</v>
      </c>
      <c r="H36" s="55">
        <v>954</v>
      </c>
      <c r="I36" s="55">
        <v>978</v>
      </c>
      <c r="J36" s="55">
        <v>990</v>
      </c>
      <c r="K36" s="55">
        <v>978</v>
      </c>
      <c r="L36" s="55">
        <v>972</v>
      </c>
      <c r="M36" s="55">
        <v>972</v>
      </c>
      <c r="N36" s="55">
        <v>1014</v>
      </c>
      <c r="O36" s="55">
        <v>1020</v>
      </c>
      <c r="P36" s="55">
        <v>960</v>
      </c>
      <c r="Q36" s="55">
        <v>996</v>
      </c>
      <c r="R36" s="55">
        <v>942</v>
      </c>
      <c r="S36" s="55">
        <v>948</v>
      </c>
      <c r="T36" s="55">
        <v>948</v>
      </c>
      <c r="U36" s="55">
        <v>960</v>
      </c>
      <c r="V36" s="55">
        <v>936</v>
      </c>
      <c r="W36" s="55">
        <v>972</v>
      </c>
      <c r="X36" s="55">
        <v>978</v>
      </c>
      <c r="Y36" s="55">
        <v>1008</v>
      </c>
      <c r="Z36" s="55">
        <v>1002</v>
      </c>
      <c r="AA36" s="55">
        <v>1002</v>
      </c>
      <c r="AB36" s="55">
        <v>1014</v>
      </c>
      <c r="AC36" s="55">
        <v>1002</v>
      </c>
      <c r="AD36" s="55">
        <v>960</v>
      </c>
      <c r="AE36" s="56">
        <v>984</v>
      </c>
      <c r="AF36" s="52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</row>
    <row r="37" spans="1:43" x14ac:dyDescent="0.2">
      <c r="A37" s="20" t="s">
        <v>30</v>
      </c>
      <c r="B37" s="45">
        <v>960</v>
      </c>
      <c r="C37" s="55">
        <v>978</v>
      </c>
      <c r="D37" s="55">
        <v>1008</v>
      </c>
      <c r="E37" s="55">
        <v>972</v>
      </c>
      <c r="F37" s="55">
        <v>978</v>
      </c>
      <c r="G37" s="55">
        <v>960</v>
      </c>
      <c r="H37" s="55">
        <v>948</v>
      </c>
      <c r="I37" s="55">
        <v>972</v>
      </c>
      <c r="J37" s="55">
        <v>984</v>
      </c>
      <c r="K37" s="55">
        <v>966</v>
      </c>
      <c r="L37" s="55">
        <v>954</v>
      </c>
      <c r="M37" s="55">
        <v>960</v>
      </c>
      <c r="N37" s="55">
        <v>1008</v>
      </c>
      <c r="O37" s="55">
        <v>1026</v>
      </c>
      <c r="P37" s="55">
        <v>960</v>
      </c>
      <c r="Q37" s="55">
        <v>984</v>
      </c>
      <c r="R37" s="55">
        <v>942</v>
      </c>
      <c r="S37" s="55">
        <v>954</v>
      </c>
      <c r="T37" s="55">
        <v>960</v>
      </c>
      <c r="U37" s="55">
        <v>954</v>
      </c>
      <c r="V37" s="55">
        <v>930</v>
      </c>
      <c r="W37" s="55">
        <v>972</v>
      </c>
      <c r="X37" s="55">
        <v>978</v>
      </c>
      <c r="Y37" s="55">
        <v>1008</v>
      </c>
      <c r="Z37" s="55">
        <v>1002</v>
      </c>
      <c r="AA37" s="55">
        <v>1014</v>
      </c>
      <c r="AB37" s="55">
        <v>1008</v>
      </c>
      <c r="AC37" s="55">
        <v>1014</v>
      </c>
      <c r="AD37" s="55">
        <v>978</v>
      </c>
      <c r="AE37" s="56">
        <v>972</v>
      </c>
      <c r="AF37" s="52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</row>
    <row r="38" spans="1:43" x14ac:dyDescent="0.2">
      <c r="A38" s="48" t="s">
        <v>31</v>
      </c>
      <c r="B38" s="47">
        <v>972</v>
      </c>
      <c r="C38" s="59">
        <v>984</v>
      </c>
      <c r="D38" s="59">
        <v>1008</v>
      </c>
      <c r="E38" s="59">
        <v>984</v>
      </c>
      <c r="F38" s="59">
        <v>966</v>
      </c>
      <c r="G38" s="59">
        <v>978</v>
      </c>
      <c r="H38" s="59">
        <v>942</v>
      </c>
      <c r="I38" s="59">
        <v>966</v>
      </c>
      <c r="J38" s="59">
        <v>990</v>
      </c>
      <c r="K38" s="59">
        <v>972</v>
      </c>
      <c r="L38" s="59">
        <v>966</v>
      </c>
      <c r="M38" s="59">
        <v>966</v>
      </c>
      <c r="N38" s="59">
        <v>1026</v>
      </c>
      <c r="O38" s="59">
        <v>996</v>
      </c>
      <c r="P38" s="59">
        <v>972</v>
      </c>
      <c r="Q38" s="59">
        <v>990</v>
      </c>
      <c r="R38" s="59">
        <v>954</v>
      </c>
      <c r="S38" s="59">
        <v>960</v>
      </c>
      <c r="T38" s="59">
        <v>966</v>
      </c>
      <c r="U38" s="59">
        <v>972</v>
      </c>
      <c r="V38" s="59">
        <v>954</v>
      </c>
      <c r="W38" s="59">
        <v>978</v>
      </c>
      <c r="X38" s="59">
        <v>990</v>
      </c>
      <c r="Y38" s="59">
        <v>1008</v>
      </c>
      <c r="Z38" s="59">
        <v>1014</v>
      </c>
      <c r="AA38" s="59">
        <v>1020</v>
      </c>
      <c r="AB38" s="59">
        <v>1014</v>
      </c>
      <c r="AC38" s="59">
        <v>1008</v>
      </c>
      <c r="AD38" s="59">
        <v>972</v>
      </c>
      <c r="AE38" s="60">
        <v>978</v>
      </c>
      <c r="AF38" s="52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</row>
    <row r="39" spans="1:43" x14ac:dyDescent="0.2">
      <c r="A39" s="19" t="s">
        <v>32</v>
      </c>
      <c r="B39" s="44">
        <v>960</v>
      </c>
      <c r="C39" s="53">
        <v>990</v>
      </c>
      <c r="D39" s="53">
        <v>996</v>
      </c>
      <c r="E39" s="53">
        <v>990</v>
      </c>
      <c r="F39" s="53">
        <v>990</v>
      </c>
      <c r="G39" s="53">
        <v>984</v>
      </c>
      <c r="H39" s="53">
        <v>942</v>
      </c>
      <c r="I39" s="53">
        <v>978</v>
      </c>
      <c r="J39" s="53">
        <v>984</v>
      </c>
      <c r="K39" s="53">
        <v>996</v>
      </c>
      <c r="L39" s="53">
        <v>984</v>
      </c>
      <c r="M39" s="53">
        <v>972</v>
      </c>
      <c r="N39" s="53">
        <v>1032</v>
      </c>
      <c r="O39" s="53">
        <v>972</v>
      </c>
      <c r="P39" s="53">
        <v>978</v>
      </c>
      <c r="Q39" s="53">
        <v>984</v>
      </c>
      <c r="R39" s="53">
        <v>960</v>
      </c>
      <c r="S39" s="53">
        <v>978</v>
      </c>
      <c r="T39" s="53">
        <v>984</v>
      </c>
      <c r="U39" s="53">
        <v>966</v>
      </c>
      <c r="V39" s="53">
        <v>942</v>
      </c>
      <c r="W39" s="53">
        <v>984</v>
      </c>
      <c r="X39" s="53">
        <v>978</v>
      </c>
      <c r="Y39" s="53">
        <v>1014</v>
      </c>
      <c r="Z39" s="53">
        <v>1026</v>
      </c>
      <c r="AA39" s="53">
        <v>1038</v>
      </c>
      <c r="AB39" s="53">
        <v>1026</v>
      </c>
      <c r="AC39" s="53">
        <v>984</v>
      </c>
      <c r="AD39" s="53">
        <v>978</v>
      </c>
      <c r="AE39" s="54">
        <v>978</v>
      </c>
      <c r="AF39" s="52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</row>
    <row r="40" spans="1:43" x14ac:dyDescent="0.2">
      <c r="A40" s="20" t="s">
        <v>33</v>
      </c>
      <c r="B40" s="45">
        <v>972</v>
      </c>
      <c r="C40" s="55">
        <v>984</v>
      </c>
      <c r="D40" s="55">
        <v>1014</v>
      </c>
      <c r="E40" s="55">
        <v>996</v>
      </c>
      <c r="F40" s="55">
        <v>990</v>
      </c>
      <c r="G40" s="55">
        <v>996</v>
      </c>
      <c r="H40" s="55">
        <v>960</v>
      </c>
      <c r="I40" s="55">
        <v>978</v>
      </c>
      <c r="J40" s="55">
        <v>996</v>
      </c>
      <c r="K40" s="55">
        <v>990</v>
      </c>
      <c r="L40" s="55">
        <v>990</v>
      </c>
      <c r="M40" s="55">
        <v>990</v>
      </c>
      <c r="N40" s="55">
        <v>1038</v>
      </c>
      <c r="O40" s="55">
        <v>972</v>
      </c>
      <c r="P40" s="55">
        <v>984</v>
      </c>
      <c r="Q40" s="55">
        <v>984</v>
      </c>
      <c r="R40" s="55">
        <v>972</v>
      </c>
      <c r="S40" s="55">
        <v>972</v>
      </c>
      <c r="T40" s="55">
        <v>978</v>
      </c>
      <c r="U40" s="55">
        <v>966</v>
      </c>
      <c r="V40" s="55">
        <v>960</v>
      </c>
      <c r="W40" s="55">
        <v>978</v>
      </c>
      <c r="X40" s="55">
        <v>984</v>
      </c>
      <c r="Y40" s="55">
        <v>1014</v>
      </c>
      <c r="Z40" s="55">
        <v>1044</v>
      </c>
      <c r="AA40" s="55">
        <v>1038</v>
      </c>
      <c r="AB40" s="55">
        <v>1044</v>
      </c>
      <c r="AC40" s="55">
        <v>984</v>
      </c>
      <c r="AD40" s="55">
        <v>972</v>
      </c>
      <c r="AE40" s="56">
        <v>984</v>
      </c>
      <c r="AF40" s="52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</row>
    <row r="41" spans="1:43" x14ac:dyDescent="0.2">
      <c r="A41" s="20" t="s">
        <v>34</v>
      </c>
      <c r="B41" s="45">
        <v>972</v>
      </c>
      <c r="C41" s="55">
        <v>996</v>
      </c>
      <c r="D41" s="55">
        <v>978</v>
      </c>
      <c r="E41" s="55">
        <v>1020</v>
      </c>
      <c r="F41" s="55">
        <v>984</v>
      </c>
      <c r="G41" s="55">
        <v>984</v>
      </c>
      <c r="H41" s="55">
        <v>984</v>
      </c>
      <c r="I41" s="55">
        <v>990</v>
      </c>
      <c r="J41" s="55">
        <v>990</v>
      </c>
      <c r="K41" s="55">
        <v>978</v>
      </c>
      <c r="L41" s="55">
        <v>1002</v>
      </c>
      <c r="M41" s="55">
        <v>978</v>
      </c>
      <c r="N41" s="55">
        <v>984</v>
      </c>
      <c r="O41" s="55">
        <v>978</v>
      </c>
      <c r="P41" s="55">
        <v>990</v>
      </c>
      <c r="Q41" s="55">
        <v>1002</v>
      </c>
      <c r="R41" s="55">
        <v>984</v>
      </c>
      <c r="S41" s="55">
        <v>978</v>
      </c>
      <c r="T41" s="55">
        <v>978</v>
      </c>
      <c r="U41" s="55">
        <v>972</v>
      </c>
      <c r="V41" s="55">
        <v>948</v>
      </c>
      <c r="W41" s="55">
        <v>984</v>
      </c>
      <c r="X41" s="55">
        <v>984</v>
      </c>
      <c r="Y41" s="55">
        <v>1008</v>
      </c>
      <c r="Z41" s="55">
        <v>1014</v>
      </c>
      <c r="AA41" s="55">
        <v>1002</v>
      </c>
      <c r="AB41" s="55">
        <v>1020</v>
      </c>
      <c r="AC41" s="55">
        <v>990</v>
      </c>
      <c r="AD41" s="55">
        <v>990</v>
      </c>
      <c r="AE41" s="56">
        <v>978</v>
      </c>
      <c r="AF41" s="52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</row>
    <row r="42" spans="1:43" x14ac:dyDescent="0.2">
      <c r="A42" s="20" t="s">
        <v>35</v>
      </c>
      <c r="B42" s="45">
        <v>966</v>
      </c>
      <c r="C42" s="55">
        <v>990</v>
      </c>
      <c r="D42" s="55">
        <v>990</v>
      </c>
      <c r="E42" s="55">
        <v>984</v>
      </c>
      <c r="F42" s="55">
        <v>966</v>
      </c>
      <c r="G42" s="55">
        <v>966</v>
      </c>
      <c r="H42" s="55">
        <v>990</v>
      </c>
      <c r="I42" s="55">
        <v>984</v>
      </c>
      <c r="J42" s="55">
        <v>1002</v>
      </c>
      <c r="K42" s="55">
        <v>990</v>
      </c>
      <c r="L42" s="55">
        <v>996</v>
      </c>
      <c r="M42" s="55">
        <v>984</v>
      </c>
      <c r="N42" s="55">
        <v>984</v>
      </c>
      <c r="O42" s="55">
        <v>978</v>
      </c>
      <c r="P42" s="55">
        <v>996</v>
      </c>
      <c r="Q42" s="55">
        <v>990</v>
      </c>
      <c r="R42" s="55">
        <v>984</v>
      </c>
      <c r="S42" s="55">
        <v>996</v>
      </c>
      <c r="T42" s="55">
        <v>978</v>
      </c>
      <c r="U42" s="55">
        <v>972</v>
      </c>
      <c r="V42" s="55">
        <v>972</v>
      </c>
      <c r="W42" s="55">
        <v>1002</v>
      </c>
      <c r="X42" s="55">
        <v>990</v>
      </c>
      <c r="Y42" s="55">
        <v>984</v>
      </c>
      <c r="Z42" s="55">
        <v>1002</v>
      </c>
      <c r="AA42" s="55">
        <v>984</v>
      </c>
      <c r="AB42" s="55">
        <v>984</v>
      </c>
      <c r="AC42" s="55">
        <v>972</v>
      </c>
      <c r="AD42" s="55">
        <v>972</v>
      </c>
      <c r="AE42" s="56">
        <v>978</v>
      </c>
      <c r="AF42" s="52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</row>
    <row r="43" spans="1:43" x14ac:dyDescent="0.2">
      <c r="A43" s="20" t="s">
        <v>36</v>
      </c>
      <c r="B43" s="45">
        <v>978</v>
      </c>
      <c r="C43" s="55">
        <v>984</v>
      </c>
      <c r="D43" s="55">
        <v>990</v>
      </c>
      <c r="E43" s="55">
        <v>972</v>
      </c>
      <c r="F43" s="55">
        <v>960</v>
      </c>
      <c r="G43" s="55">
        <v>984</v>
      </c>
      <c r="H43" s="55">
        <v>978</v>
      </c>
      <c r="I43" s="55">
        <v>984</v>
      </c>
      <c r="J43" s="55">
        <v>978</v>
      </c>
      <c r="K43" s="55">
        <v>1002</v>
      </c>
      <c r="L43" s="55">
        <v>1002</v>
      </c>
      <c r="M43" s="55">
        <v>972</v>
      </c>
      <c r="N43" s="55">
        <v>978</v>
      </c>
      <c r="O43" s="55">
        <v>978</v>
      </c>
      <c r="P43" s="55">
        <v>978</v>
      </c>
      <c r="Q43" s="55">
        <v>996</v>
      </c>
      <c r="R43" s="55">
        <v>972</v>
      </c>
      <c r="S43" s="55">
        <v>960</v>
      </c>
      <c r="T43" s="55">
        <v>966</v>
      </c>
      <c r="U43" s="55">
        <v>960</v>
      </c>
      <c r="V43" s="55">
        <v>966</v>
      </c>
      <c r="W43" s="55">
        <v>984</v>
      </c>
      <c r="X43" s="55">
        <v>978</v>
      </c>
      <c r="Y43" s="55">
        <v>978</v>
      </c>
      <c r="Z43" s="55">
        <v>1002</v>
      </c>
      <c r="AA43" s="55">
        <v>978</v>
      </c>
      <c r="AB43" s="55">
        <v>942</v>
      </c>
      <c r="AC43" s="55">
        <v>954</v>
      </c>
      <c r="AD43" s="55">
        <v>966</v>
      </c>
      <c r="AE43" s="56">
        <v>972</v>
      </c>
      <c r="AF43" s="52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</row>
    <row r="44" spans="1:43" x14ac:dyDescent="0.2">
      <c r="A44" s="20" t="s">
        <v>37</v>
      </c>
      <c r="B44" s="45">
        <v>978</v>
      </c>
      <c r="C44" s="55">
        <v>990</v>
      </c>
      <c r="D44" s="55">
        <v>984</v>
      </c>
      <c r="E44" s="55">
        <v>972</v>
      </c>
      <c r="F44" s="55">
        <v>966</v>
      </c>
      <c r="G44" s="55">
        <v>978</v>
      </c>
      <c r="H44" s="55">
        <v>984</v>
      </c>
      <c r="I44" s="55">
        <v>1002</v>
      </c>
      <c r="J44" s="55">
        <v>996</v>
      </c>
      <c r="K44" s="55">
        <v>984</v>
      </c>
      <c r="L44" s="55">
        <v>990</v>
      </c>
      <c r="M44" s="55">
        <v>966</v>
      </c>
      <c r="N44" s="55">
        <v>978</v>
      </c>
      <c r="O44" s="55">
        <v>972</v>
      </c>
      <c r="P44" s="55">
        <v>996</v>
      </c>
      <c r="Q44" s="55">
        <v>990</v>
      </c>
      <c r="R44" s="55">
        <v>984</v>
      </c>
      <c r="S44" s="55">
        <v>990</v>
      </c>
      <c r="T44" s="55">
        <v>984</v>
      </c>
      <c r="U44" s="55">
        <v>990</v>
      </c>
      <c r="V44" s="55">
        <v>966</v>
      </c>
      <c r="W44" s="55">
        <v>984</v>
      </c>
      <c r="X44" s="55">
        <v>996</v>
      </c>
      <c r="Y44" s="55">
        <v>972</v>
      </c>
      <c r="Z44" s="55">
        <v>996</v>
      </c>
      <c r="AA44" s="55">
        <v>654</v>
      </c>
      <c r="AB44" s="55">
        <v>942</v>
      </c>
      <c r="AC44" s="55">
        <v>966</v>
      </c>
      <c r="AD44" s="55">
        <v>990</v>
      </c>
      <c r="AE44" s="56">
        <v>978</v>
      </c>
      <c r="AF44" s="52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</row>
    <row r="45" spans="1:43" x14ac:dyDescent="0.2">
      <c r="A45" s="20" t="s">
        <v>38</v>
      </c>
      <c r="B45" s="45">
        <v>984</v>
      </c>
      <c r="C45" s="55">
        <v>978</v>
      </c>
      <c r="D45" s="55">
        <v>996</v>
      </c>
      <c r="E45" s="55">
        <v>972</v>
      </c>
      <c r="F45" s="55">
        <v>948</v>
      </c>
      <c r="G45" s="55">
        <v>966</v>
      </c>
      <c r="H45" s="55">
        <v>978</v>
      </c>
      <c r="I45" s="55">
        <v>984</v>
      </c>
      <c r="J45" s="55">
        <v>990</v>
      </c>
      <c r="K45" s="55">
        <v>990</v>
      </c>
      <c r="L45" s="55">
        <v>996</v>
      </c>
      <c r="M45" s="55">
        <v>990</v>
      </c>
      <c r="N45" s="55">
        <v>966</v>
      </c>
      <c r="O45" s="55">
        <v>978</v>
      </c>
      <c r="P45" s="55">
        <v>1002</v>
      </c>
      <c r="Q45" s="55">
        <v>990</v>
      </c>
      <c r="R45" s="55">
        <v>990</v>
      </c>
      <c r="S45" s="55">
        <v>978</v>
      </c>
      <c r="T45" s="55">
        <v>996</v>
      </c>
      <c r="U45" s="55">
        <v>984</v>
      </c>
      <c r="V45" s="55">
        <v>972</v>
      </c>
      <c r="W45" s="55">
        <v>984</v>
      </c>
      <c r="X45" s="55">
        <v>984</v>
      </c>
      <c r="Y45" s="55">
        <v>990</v>
      </c>
      <c r="Z45" s="55">
        <v>1002</v>
      </c>
      <c r="AA45" s="55">
        <v>0</v>
      </c>
      <c r="AB45" s="55">
        <v>966</v>
      </c>
      <c r="AC45" s="55">
        <v>972</v>
      </c>
      <c r="AD45" s="55">
        <v>954</v>
      </c>
      <c r="AE45" s="56">
        <v>984</v>
      </c>
      <c r="AF45" s="52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</row>
    <row r="46" spans="1:43" x14ac:dyDescent="0.2">
      <c r="A46" s="20" t="s">
        <v>39</v>
      </c>
      <c r="B46" s="45">
        <v>978</v>
      </c>
      <c r="C46" s="55">
        <v>996</v>
      </c>
      <c r="D46" s="55">
        <v>990</v>
      </c>
      <c r="E46" s="55">
        <v>978</v>
      </c>
      <c r="F46" s="55">
        <v>960</v>
      </c>
      <c r="G46" s="55">
        <v>966</v>
      </c>
      <c r="H46" s="55">
        <v>972</v>
      </c>
      <c r="I46" s="55">
        <v>990</v>
      </c>
      <c r="J46" s="55">
        <v>990</v>
      </c>
      <c r="K46" s="55">
        <v>990</v>
      </c>
      <c r="L46" s="55">
        <v>996</v>
      </c>
      <c r="M46" s="55">
        <v>978</v>
      </c>
      <c r="N46" s="55">
        <v>972</v>
      </c>
      <c r="O46" s="55">
        <v>990</v>
      </c>
      <c r="P46" s="55">
        <v>984</v>
      </c>
      <c r="Q46" s="55">
        <v>996</v>
      </c>
      <c r="R46" s="55">
        <v>984</v>
      </c>
      <c r="S46" s="55">
        <v>978</v>
      </c>
      <c r="T46" s="55">
        <v>990</v>
      </c>
      <c r="U46" s="55">
        <v>990</v>
      </c>
      <c r="V46" s="55">
        <v>978</v>
      </c>
      <c r="W46" s="55">
        <v>990</v>
      </c>
      <c r="X46" s="55">
        <v>984</v>
      </c>
      <c r="Y46" s="55">
        <v>1002</v>
      </c>
      <c r="Z46" s="55">
        <v>972</v>
      </c>
      <c r="AA46" s="55">
        <v>0</v>
      </c>
      <c r="AB46" s="55">
        <v>966</v>
      </c>
      <c r="AC46" s="55">
        <v>978</v>
      </c>
      <c r="AD46" s="55">
        <v>990</v>
      </c>
      <c r="AE46" s="56">
        <v>990</v>
      </c>
      <c r="AF46" s="52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</row>
    <row r="47" spans="1:43" x14ac:dyDescent="0.2">
      <c r="A47" s="20" t="s">
        <v>40</v>
      </c>
      <c r="B47" s="45">
        <v>978</v>
      </c>
      <c r="C47" s="55">
        <v>984</v>
      </c>
      <c r="D47" s="55">
        <v>990</v>
      </c>
      <c r="E47" s="55">
        <v>978</v>
      </c>
      <c r="F47" s="55">
        <v>960</v>
      </c>
      <c r="G47" s="55">
        <v>984</v>
      </c>
      <c r="H47" s="55">
        <v>984</v>
      </c>
      <c r="I47" s="55">
        <v>990</v>
      </c>
      <c r="J47" s="55">
        <v>984</v>
      </c>
      <c r="K47" s="55">
        <v>996</v>
      </c>
      <c r="L47" s="55">
        <v>1002</v>
      </c>
      <c r="M47" s="55">
        <v>990</v>
      </c>
      <c r="N47" s="55">
        <v>978</v>
      </c>
      <c r="O47" s="55">
        <v>984</v>
      </c>
      <c r="P47" s="55">
        <v>996</v>
      </c>
      <c r="Q47" s="55">
        <v>996</v>
      </c>
      <c r="R47" s="55">
        <v>984</v>
      </c>
      <c r="S47" s="55">
        <v>984</v>
      </c>
      <c r="T47" s="55">
        <v>978</v>
      </c>
      <c r="U47" s="55">
        <v>984</v>
      </c>
      <c r="V47" s="55">
        <v>984</v>
      </c>
      <c r="W47" s="55">
        <v>990</v>
      </c>
      <c r="X47" s="55">
        <v>984</v>
      </c>
      <c r="Y47" s="55">
        <v>990</v>
      </c>
      <c r="Z47" s="55">
        <v>990</v>
      </c>
      <c r="AA47" s="55">
        <v>0</v>
      </c>
      <c r="AB47" s="55">
        <v>972</v>
      </c>
      <c r="AC47" s="55">
        <v>978</v>
      </c>
      <c r="AD47" s="55">
        <v>990</v>
      </c>
      <c r="AE47" s="56">
        <v>978</v>
      </c>
      <c r="AF47" s="52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</row>
    <row r="48" spans="1:43" x14ac:dyDescent="0.2">
      <c r="A48" s="20" t="s">
        <v>41</v>
      </c>
      <c r="B48" s="45">
        <v>990</v>
      </c>
      <c r="C48" s="55">
        <v>996</v>
      </c>
      <c r="D48" s="55">
        <v>990</v>
      </c>
      <c r="E48" s="55">
        <v>984</v>
      </c>
      <c r="F48" s="55">
        <v>960</v>
      </c>
      <c r="G48" s="55">
        <v>966</v>
      </c>
      <c r="H48" s="55">
        <v>978</v>
      </c>
      <c r="I48" s="55">
        <v>984</v>
      </c>
      <c r="J48" s="55">
        <v>990</v>
      </c>
      <c r="K48" s="55">
        <v>996</v>
      </c>
      <c r="L48" s="55">
        <v>996</v>
      </c>
      <c r="M48" s="55">
        <v>984</v>
      </c>
      <c r="N48" s="55">
        <v>972</v>
      </c>
      <c r="O48" s="55">
        <v>990</v>
      </c>
      <c r="P48" s="55">
        <v>984</v>
      </c>
      <c r="Q48" s="55">
        <v>990</v>
      </c>
      <c r="R48" s="55">
        <v>984</v>
      </c>
      <c r="S48" s="55">
        <v>984</v>
      </c>
      <c r="T48" s="55">
        <v>978</v>
      </c>
      <c r="U48" s="55">
        <v>984</v>
      </c>
      <c r="V48" s="55">
        <v>984</v>
      </c>
      <c r="W48" s="55">
        <v>990</v>
      </c>
      <c r="X48" s="55">
        <v>978</v>
      </c>
      <c r="Y48" s="55">
        <v>996</v>
      </c>
      <c r="Z48" s="55">
        <v>1002</v>
      </c>
      <c r="AA48" s="55">
        <v>0</v>
      </c>
      <c r="AB48" s="55">
        <v>966</v>
      </c>
      <c r="AC48" s="55">
        <v>984</v>
      </c>
      <c r="AD48" s="55">
        <v>990</v>
      </c>
      <c r="AE48" s="56">
        <v>990</v>
      </c>
      <c r="AF48" s="52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</row>
    <row r="49" spans="1:44" x14ac:dyDescent="0.2">
      <c r="A49" s="20" t="s">
        <v>42</v>
      </c>
      <c r="B49" s="45">
        <v>984</v>
      </c>
      <c r="C49" s="55">
        <v>996</v>
      </c>
      <c r="D49" s="55">
        <v>996</v>
      </c>
      <c r="E49" s="55">
        <v>972</v>
      </c>
      <c r="F49" s="55">
        <v>966</v>
      </c>
      <c r="G49" s="55">
        <v>978</v>
      </c>
      <c r="H49" s="55">
        <v>984</v>
      </c>
      <c r="I49" s="55">
        <v>990</v>
      </c>
      <c r="J49" s="55">
        <v>996</v>
      </c>
      <c r="K49" s="55">
        <v>996</v>
      </c>
      <c r="L49" s="55">
        <v>996</v>
      </c>
      <c r="M49" s="55">
        <v>990</v>
      </c>
      <c r="N49" s="55">
        <v>978</v>
      </c>
      <c r="O49" s="55">
        <v>990</v>
      </c>
      <c r="P49" s="55">
        <v>1002</v>
      </c>
      <c r="Q49" s="55">
        <v>984</v>
      </c>
      <c r="R49" s="55">
        <v>984</v>
      </c>
      <c r="S49" s="55">
        <v>996</v>
      </c>
      <c r="T49" s="55">
        <v>984</v>
      </c>
      <c r="U49" s="55">
        <v>984</v>
      </c>
      <c r="V49" s="55">
        <v>990</v>
      </c>
      <c r="W49" s="55">
        <v>996</v>
      </c>
      <c r="X49" s="55">
        <v>996</v>
      </c>
      <c r="Y49" s="55">
        <v>990</v>
      </c>
      <c r="Z49" s="55">
        <v>1008</v>
      </c>
      <c r="AA49" s="55">
        <v>0</v>
      </c>
      <c r="AB49" s="55">
        <v>972</v>
      </c>
      <c r="AC49" s="55">
        <v>978</v>
      </c>
      <c r="AD49" s="55">
        <v>978</v>
      </c>
      <c r="AE49" s="56">
        <v>984</v>
      </c>
      <c r="AF49" s="52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</row>
    <row r="50" spans="1:44" x14ac:dyDescent="0.2">
      <c r="A50" s="48" t="s">
        <v>43</v>
      </c>
      <c r="B50" s="46">
        <v>984</v>
      </c>
      <c r="C50" s="57">
        <v>990</v>
      </c>
      <c r="D50" s="57">
        <v>990</v>
      </c>
      <c r="E50" s="57">
        <v>984</v>
      </c>
      <c r="F50" s="57">
        <v>978</v>
      </c>
      <c r="G50" s="57">
        <v>984</v>
      </c>
      <c r="H50" s="57">
        <v>978</v>
      </c>
      <c r="I50" s="57">
        <v>990</v>
      </c>
      <c r="J50" s="57">
        <v>1002</v>
      </c>
      <c r="K50" s="57">
        <v>1002</v>
      </c>
      <c r="L50" s="57">
        <v>1002</v>
      </c>
      <c r="M50" s="57">
        <v>996</v>
      </c>
      <c r="N50" s="57">
        <v>996</v>
      </c>
      <c r="O50" s="57">
        <v>990</v>
      </c>
      <c r="P50" s="57">
        <v>996</v>
      </c>
      <c r="Q50" s="57">
        <v>996</v>
      </c>
      <c r="R50" s="57">
        <v>990</v>
      </c>
      <c r="S50" s="57">
        <v>984</v>
      </c>
      <c r="T50" s="57">
        <v>984</v>
      </c>
      <c r="U50" s="57">
        <v>984</v>
      </c>
      <c r="V50" s="57">
        <v>984</v>
      </c>
      <c r="W50" s="57">
        <v>996</v>
      </c>
      <c r="X50" s="57">
        <v>990</v>
      </c>
      <c r="Y50" s="57">
        <v>1002</v>
      </c>
      <c r="Z50" s="57">
        <v>1014</v>
      </c>
      <c r="AA50" s="57">
        <v>750</v>
      </c>
      <c r="AB50" s="57">
        <v>966</v>
      </c>
      <c r="AC50" s="57">
        <v>972</v>
      </c>
      <c r="AD50" s="57">
        <v>984</v>
      </c>
      <c r="AE50" s="58">
        <v>984</v>
      </c>
      <c r="AF50" s="52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</row>
    <row r="51" spans="1:44" x14ac:dyDescent="0.2">
      <c r="A51" s="19" t="s">
        <v>44</v>
      </c>
      <c r="B51" s="45">
        <v>978</v>
      </c>
      <c r="C51" s="55">
        <v>990</v>
      </c>
      <c r="D51" s="55">
        <v>984</v>
      </c>
      <c r="E51" s="55">
        <v>972</v>
      </c>
      <c r="F51" s="55">
        <v>978</v>
      </c>
      <c r="G51" s="55">
        <v>984</v>
      </c>
      <c r="H51" s="55">
        <v>984</v>
      </c>
      <c r="I51" s="55">
        <v>996</v>
      </c>
      <c r="J51" s="55">
        <v>1002</v>
      </c>
      <c r="K51" s="55">
        <v>1002</v>
      </c>
      <c r="L51" s="55">
        <v>1014</v>
      </c>
      <c r="M51" s="55">
        <v>990</v>
      </c>
      <c r="N51" s="55">
        <v>990</v>
      </c>
      <c r="O51" s="55">
        <v>990</v>
      </c>
      <c r="P51" s="55">
        <v>990</v>
      </c>
      <c r="Q51" s="55">
        <v>996</v>
      </c>
      <c r="R51" s="55">
        <v>996</v>
      </c>
      <c r="S51" s="55">
        <v>990</v>
      </c>
      <c r="T51" s="55">
        <v>984</v>
      </c>
      <c r="U51" s="55">
        <v>984</v>
      </c>
      <c r="V51" s="55">
        <v>990</v>
      </c>
      <c r="W51" s="55">
        <v>984</v>
      </c>
      <c r="X51" s="55">
        <v>978</v>
      </c>
      <c r="Y51" s="55">
        <v>996</v>
      </c>
      <c r="Z51" s="55">
        <v>1008</v>
      </c>
      <c r="AA51" s="55">
        <v>978</v>
      </c>
      <c r="AB51" s="55">
        <v>972</v>
      </c>
      <c r="AC51" s="55">
        <v>978</v>
      </c>
      <c r="AD51" s="55">
        <v>990</v>
      </c>
      <c r="AE51" s="56">
        <v>978</v>
      </c>
      <c r="AF51" s="52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</row>
    <row r="52" spans="1:44" x14ac:dyDescent="0.2">
      <c r="A52" s="20" t="s">
        <v>45</v>
      </c>
      <c r="B52" s="45">
        <v>978</v>
      </c>
      <c r="C52" s="55">
        <v>996</v>
      </c>
      <c r="D52" s="55">
        <v>990</v>
      </c>
      <c r="E52" s="55">
        <v>984</v>
      </c>
      <c r="F52" s="55">
        <v>966</v>
      </c>
      <c r="G52" s="55">
        <v>984</v>
      </c>
      <c r="H52" s="55">
        <v>972</v>
      </c>
      <c r="I52" s="55">
        <v>990</v>
      </c>
      <c r="J52" s="55">
        <v>1002</v>
      </c>
      <c r="K52" s="55">
        <v>1002</v>
      </c>
      <c r="L52" s="55">
        <v>1002</v>
      </c>
      <c r="M52" s="55">
        <v>996</v>
      </c>
      <c r="N52" s="55">
        <v>990</v>
      </c>
      <c r="O52" s="55">
        <v>990</v>
      </c>
      <c r="P52" s="55">
        <v>990</v>
      </c>
      <c r="Q52" s="55">
        <v>1002</v>
      </c>
      <c r="R52" s="55">
        <v>990</v>
      </c>
      <c r="S52" s="55">
        <v>984</v>
      </c>
      <c r="T52" s="55">
        <v>990</v>
      </c>
      <c r="U52" s="55">
        <v>984</v>
      </c>
      <c r="V52" s="55">
        <v>990</v>
      </c>
      <c r="W52" s="55">
        <v>996</v>
      </c>
      <c r="X52" s="55">
        <v>984</v>
      </c>
      <c r="Y52" s="55">
        <v>990</v>
      </c>
      <c r="Z52" s="55">
        <v>1008</v>
      </c>
      <c r="AA52" s="55">
        <v>966</v>
      </c>
      <c r="AB52" s="55">
        <v>966</v>
      </c>
      <c r="AC52" s="55">
        <v>978</v>
      </c>
      <c r="AD52" s="55">
        <v>990</v>
      </c>
      <c r="AE52" s="56">
        <v>990</v>
      </c>
      <c r="AF52" s="52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</row>
    <row r="53" spans="1:44" x14ac:dyDescent="0.2">
      <c r="A53" s="20" t="s">
        <v>46</v>
      </c>
      <c r="B53" s="45">
        <v>984</v>
      </c>
      <c r="C53" s="55">
        <v>996</v>
      </c>
      <c r="D53" s="55">
        <v>996</v>
      </c>
      <c r="E53" s="55">
        <v>972</v>
      </c>
      <c r="F53" s="55">
        <v>966</v>
      </c>
      <c r="G53" s="55">
        <v>966</v>
      </c>
      <c r="H53" s="55">
        <v>978</v>
      </c>
      <c r="I53" s="55">
        <v>978</v>
      </c>
      <c r="J53" s="55">
        <v>996</v>
      </c>
      <c r="K53" s="55">
        <v>996</v>
      </c>
      <c r="L53" s="55">
        <v>1008</v>
      </c>
      <c r="M53" s="55">
        <v>990</v>
      </c>
      <c r="N53" s="55">
        <v>990</v>
      </c>
      <c r="O53" s="55">
        <v>996</v>
      </c>
      <c r="P53" s="55">
        <v>984</v>
      </c>
      <c r="Q53" s="55">
        <v>990</v>
      </c>
      <c r="R53" s="55">
        <v>990</v>
      </c>
      <c r="S53" s="55">
        <v>984</v>
      </c>
      <c r="T53" s="55">
        <v>990</v>
      </c>
      <c r="U53" s="55">
        <v>996</v>
      </c>
      <c r="V53" s="55">
        <v>984</v>
      </c>
      <c r="W53" s="55">
        <v>990</v>
      </c>
      <c r="X53" s="55">
        <v>972</v>
      </c>
      <c r="Y53" s="55">
        <v>984</v>
      </c>
      <c r="Z53" s="55">
        <v>1008</v>
      </c>
      <c r="AA53" s="55">
        <v>972</v>
      </c>
      <c r="AB53" s="55">
        <v>978</v>
      </c>
      <c r="AC53" s="55">
        <v>984</v>
      </c>
      <c r="AD53" s="55">
        <v>990</v>
      </c>
      <c r="AE53" s="56">
        <v>978</v>
      </c>
      <c r="AF53" s="52"/>
      <c r="AG53" s="210" t="str">
        <f>CONCATENATE(B3,"合計")</f>
        <v>11月合計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</row>
    <row r="54" spans="1:44" x14ac:dyDescent="0.2">
      <c r="A54" s="21" t="s">
        <v>47</v>
      </c>
      <c r="B54" s="46">
        <v>978</v>
      </c>
      <c r="C54" s="57">
        <v>990</v>
      </c>
      <c r="D54" s="57">
        <v>996</v>
      </c>
      <c r="E54" s="57">
        <v>978</v>
      </c>
      <c r="F54" s="57">
        <v>966</v>
      </c>
      <c r="G54" s="57">
        <v>984</v>
      </c>
      <c r="H54" s="57">
        <v>984</v>
      </c>
      <c r="I54" s="57">
        <v>978</v>
      </c>
      <c r="J54" s="57">
        <v>996</v>
      </c>
      <c r="K54" s="57">
        <v>996</v>
      </c>
      <c r="L54" s="57">
        <v>990</v>
      </c>
      <c r="M54" s="57">
        <v>990</v>
      </c>
      <c r="N54" s="57">
        <v>984</v>
      </c>
      <c r="O54" s="57">
        <v>990</v>
      </c>
      <c r="P54" s="57">
        <v>996</v>
      </c>
      <c r="Q54" s="57">
        <v>984</v>
      </c>
      <c r="R54" s="57">
        <v>984</v>
      </c>
      <c r="S54" s="57">
        <v>984</v>
      </c>
      <c r="T54" s="57">
        <v>984</v>
      </c>
      <c r="U54" s="57">
        <v>990</v>
      </c>
      <c r="V54" s="57">
        <v>984</v>
      </c>
      <c r="W54" s="57">
        <v>990</v>
      </c>
      <c r="X54" s="57">
        <v>984</v>
      </c>
      <c r="Y54" s="57">
        <v>990</v>
      </c>
      <c r="Z54" s="57">
        <v>1008</v>
      </c>
      <c r="AA54" s="57">
        <v>978</v>
      </c>
      <c r="AB54" s="57">
        <v>966</v>
      </c>
      <c r="AC54" s="57">
        <v>984</v>
      </c>
      <c r="AD54" s="57">
        <v>990</v>
      </c>
      <c r="AE54" s="58">
        <v>984</v>
      </c>
      <c r="AF54" s="61"/>
      <c r="AG54" s="210"/>
      <c r="AH54" s="3"/>
      <c r="AI54" s="3"/>
      <c r="AJ54" s="3"/>
      <c r="AK54" s="3"/>
      <c r="AL54" s="3"/>
      <c r="AM54" s="3"/>
      <c r="AN54" s="3"/>
      <c r="AO54" s="3"/>
      <c r="AP54" s="3"/>
      <c r="AQ54" s="3"/>
    </row>
    <row r="55" spans="1:44" x14ac:dyDescent="0.2">
      <c r="A55" s="22" t="s">
        <v>51</v>
      </c>
      <c r="B55" s="10">
        <f>SUM(B7:B54)</f>
        <v>46896</v>
      </c>
      <c r="C55" s="11">
        <f t="shared" ref="C55:AE55" si="3">SUM(C7:C54)</f>
        <v>47328</v>
      </c>
      <c r="D55" s="11">
        <f t="shared" si="3"/>
        <v>47760</v>
      </c>
      <c r="E55" s="11">
        <f t="shared" si="3"/>
        <v>47070</v>
      </c>
      <c r="F55" s="11">
        <f t="shared" si="3"/>
        <v>46818</v>
      </c>
      <c r="G55" s="11">
        <f t="shared" si="3"/>
        <v>46596</v>
      </c>
      <c r="H55" s="11">
        <f t="shared" si="3"/>
        <v>46602</v>
      </c>
      <c r="I55" s="11">
        <f t="shared" si="3"/>
        <v>46968</v>
      </c>
      <c r="J55" s="11">
        <f t="shared" si="3"/>
        <v>47670</v>
      </c>
      <c r="K55" s="11">
        <f t="shared" si="3"/>
        <v>47004</v>
      </c>
      <c r="L55" s="11">
        <f t="shared" si="3"/>
        <v>47286</v>
      </c>
      <c r="M55" s="11">
        <f t="shared" si="3"/>
        <v>46830</v>
      </c>
      <c r="N55" s="11">
        <f t="shared" si="3"/>
        <v>48564</v>
      </c>
      <c r="O55" s="11">
        <f t="shared" si="3"/>
        <v>48390</v>
      </c>
      <c r="P55" s="11">
        <f t="shared" si="3"/>
        <v>46980</v>
      </c>
      <c r="Q55" s="11">
        <f t="shared" si="3"/>
        <v>47520</v>
      </c>
      <c r="R55" s="11">
        <f t="shared" si="3"/>
        <v>46668</v>
      </c>
      <c r="S55" s="11">
        <f t="shared" si="3"/>
        <v>46716</v>
      </c>
      <c r="T55" s="11">
        <f t="shared" si="3"/>
        <v>46602</v>
      </c>
      <c r="U55" s="11">
        <f t="shared" si="3"/>
        <v>46578</v>
      </c>
      <c r="V55" s="11">
        <f t="shared" si="3"/>
        <v>46272</v>
      </c>
      <c r="W55" s="11">
        <f t="shared" si="3"/>
        <v>47124</v>
      </c>
      <c r="X55" s="11">
        <f t="shared" si="3"/>
        <v>47382</v>
      </c>
      <c r="Y55" s="11">
        <f t="shared" si="3"/>
        <v>47844</v>
      </c>
      <c r="Z55" s="11">
        <f t="shared" si="3"/>
        <v>48702</v>
      </c>
      <c r="AA55" s="11">
        <f t="shared" si="3"/>
        <v>42912</v>
      </c>
      <c r="AB55" s="11">
        <f t="shared" si="3"/>
        <v>48204</v>
      </c>
      <c r="AC55" s="11">
        <f t="shared" si="3"/>
        <v>48018</v>
      </c>
      <c r="AD55" s="11">
        <f t="shared" si="3"/>
        <v>46890</v>
      </c>
      <c r="AE55" s="12">
        <f t="shared" si="3"/>
        <v>47100</v>
      </c>
      <c r="AF55" s="31"/>
      <c r="AG55" s="203">
        <f>SUM(B55:AE55)</f>
        <v>1413294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</row>
    <row r="56" spans="1:44" x14ac:dyDescent="0.2">
      <c r="A56" s="33" t="s">
        <v>54</v>
      </c>
      <c r="B56" s="7">
        <f t="shared" ref="B56:AE56" si="4">IF(B4="",SUM(B23:B50),0)</f>
        <v>27222</v>
      </c>
      <c r="C56" s="7">
        <f t="shared" si="4"/>
        <v>0</v>
      </c>
      <c r="D56" s="7">
        <f t="shared" si="4"/>
        <v>0</v>
      </c>
      <c r="E56" s="7">
        <f t="shared" si="4"/>
        <v>27312</v>
      </c>
      <c r="F56" s="7">
        <f t="shared" si="4"/>
        <v>27150</v>
      </c>
      <c r="G56" s="7">
        <f t="shared" si="4"/>
        <v>27216</v>
      </c>
      <c r="H56" s="7">
        <f t="shared" si="4"/>
        <v>27090</v>
      </c>
      <c r="I56" s="7">
        <f t="shared" si="4"/>
        <v>27348</v>
      </c>
      <c r="J56" s="7">
        <f t="shared" si="4"/>
        <v>0</v>
      </c>
      <c r="K56" s="7">
        <f t="shared" si="4"/>
        <v>27162</v>
      </c>
      <c r="L56" s="7">
        <f t="shared" si="4"/>
        <v>27396</v>
      </c>
      <c r="M56" s="7">
        <f t="shared" si="4"/>
        <v>27006</v>
      </c>
      <c r="N56" s="7">
        <f t="shared" si="4"/>
        <v>27978</v>
      </c>
      <c r="O56" s="7">
        <f t="shared" si="4"/>
        <v>27966</v>
      </c>
      <c r="P56" s="7">
        <f t="shared" si="4"/>
        <v>27282</v>
      </c>
      <c r="Q56" s="7">
        <f t="shared" si="4"/>
        <v>0</v>
      </c>
      <c r="R56" s="7">
        <f t="shared" si="4"/>
        <v>26952</v>
      </c>
      <c r="S56" s="7">
        <f t="shared" si="4"/>
        <v>26976</v>
      </c>
      <c r="T56" s="7">
        <f t="shared" si="4"/>
        <v>26916</v>
      </c>
      <c r="U56" s="7">
        <f t="shared" si="4"/>
        <v>26898</v>
      </c>
      <c r="V56" s="7">
        <f t="shared" si="4"/>
        <v>26658</v>
      </c>
      <c r="W56" s="7">
        <f t="shared" si="4"/>
        <v>27426</v>
      </c>
      <c r="X56" s="7">
        <f t="shared" si="4"/>
        <v>0</v>
      </c>
      <c r="Y56" s="7">
        <f t="shared" si="4"/>
        <v>0</v>
      </c>
      <c r="Z56" s="7">
        <f t="shared" si="4"/>
        <v>28038</v>
      </c>
      <c r="AA56" s="7">
        <f t="shared" si="4"/>
        <v>22464</v>
      </c>
      <c r="AB56" s="7">
        <f t="shared" si="4"/>
        <v>27774</v>
      </c>
      <c r="AC56" s="7">
        <f t="shared" si="4"/>
        <v>27666</v>
      </c>
      <c r="AD56" s="7">
        <f t="shared" si="4"/>
        <v>27216</v>
      </c>
      <c r="AE56" s="7">
        <f t="shared" si="4"/>
        <v>0</v>
      </c>
      <c r="AF56" s="24"/>
      <c r="AG56" s="41">
        <f>SUM(B56:AE56)</f>
        <v>623112</v>
      </c>
    </row>
    <row r="57" spans="1:44" x14ac:dyDescent="0.2">
      <c r="A57" s="33" t="s">
        <v>55</v>
      </c>
      <c r="B57" s="7">
        <f t="shared" ref="B57:AE57" si="5">IF(B4="",SUM(B7:B22,B51:B54),SUM(B7:B54))</f>
        <v>19674</v>
      </c>
      <c r="C57" s="7">
        <f t="shared" si="5"/>
        <v>47328</v>
      </c>
      <c r="D57" s="7">
        <f t="shared" si="5"/>
        <v>47760</v>
      </c>
      <c r="E57" s="7">
        <f t="shared" si="5"/>
        <v>19758</v>
      </c>
      <c r="F57" s="7">
        <f t="shared" si="5"/>
        <v>19668</v>
      </c>
      <c r="G57" s="7">
        <f t="shared" si="5"/>
        <v>19380</v>
      </c>
      <c r="H57" s="7">
        <f t="shared" si="5"/>
        <v>19512</v>
      </c>
      <c r="I57" s="7">
        <f t="shared" si="5"/>
        <v>19620</v>
      </c>
      <c r="J57" s="7">
        <f t="shared" si="5"/>
        <v>47670</v>
      </c>
      <c r="K57" s="7">
        <f t="shared" si="5"/>
        <v>19842</v>
      </c>
      <c r="L57" s="7">
        <f t="shared" si="5"/>
        <v>19890</v>
      </c>
      <c r="M57" s="7">
        <f t="shared" si="5"/>
        <v>19824</v>
      </c>
      <c r="N57" s="7">
        <f t="shared" si="5"/>
        <v>20586</v>
      </c>
      <c r="O57" s="7">
        <f t="shared" si="5"/>
        <v>20424</v>
      </c>
      <c r="P57" s="7">
        <f t="shared" si="5"/>
        <v>19698</v>
      </c>
      <c r="Q57" s="7">
        <f t="shared" si="5"/>
        <v>47520</v>
      </c>
      <c r="R57" s="7">
        <f t="shared" si="5"/>
        <v>19716</v>
      </c>
      <c r="S57" s="7">
        <f t="shared" si="5"/>
        <v>19740</v>
      </c>
      <c r="T57" s="7">
        <f t="shared" si="5"/>
        <v>19686</v>
      </c>
      <c r="U57" s="7">
        <f t="shared" si="5"/>
        <v>19680</v>
      </c>
      <c r="V57" s="7">
        <f t="shared" si="5"/>
        <v>19614</v>
      </c>
      <c r="W57" s="7">
        <f t="shared" si="5"/>
        <v>19698</v>
      </c>
      <c r="X57" s="7">
        <f t="shared" si="5"/>
        <v>47382</v>
      </c>
      <c r="Y57" s="7">
        <f t="shared" si="5"/>
        <v>47844</v>
      </c>
      <c r="Z57" s="7">
        <f t="shared" si="5"/>
        <v>20664</v>
      </c>
      <c r="AA57" s="7">
        <f t="shared" si="5"/>
        <v>20448</v>
      </c>
      <c r="AB57" s="7">
        <f t="shared" si="5"/>
        <v>20430</v>
      </c>
      <c r="AC57" s="7">
        <f t="shared" si="5"/>
        <v>20352</v>
      </c>
      <c r="AD57" s="7">
        <f t="shared" si="5"/>
        <v>19674</v>
      </c>
      <c r="AE57" s="7">
        <f t="shared" si="5"/>
        <v>47100</v>
      </c>
      <c r="AF57" s="7"/>
      <c r="AG57" s="42">
        <f>SUM(B57:AE57)</f>
        <v>790182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 t="shared" ref="B59:AE59" si="6">AVERAGE(B7:B54)</f>
        <v>977</v>
      </c>
      <c r="C59" s="7">
        <f t="shared" si="6"/>
        <v>986</v>
      </c>
      <c r="D59" s="7">
        <f t="shared" si="6"/>
        <v>995</v>
      </c>
      <c r="E59" s="7">
        <f t="shared" si="6"/>
        <v>980.625</v>
      </c>
      <c r="F59" s="7">
        <f t="shared" si="6"/>
        <v>975.375</v>
      </c>
      <c r="G59" s="7">
        <f t="shared" si="6"/>
        <v>970.75</v>
      </c>
      <c r="H59" s="7">
        <f t="shared" si="6"/>
        <v>970.875</v>
      </c>
      <c r="I59" s="7">
        <f t="shared" si="6"/>
        <v>978.5</v>
      </c>
      <c r="J59" s="7">
        <f t="shared" si="6"/>
        <v>993.125</v>
      </c>
      <c r="K59" s="7">
        <f t="shared" si="6"/>
        <v>979.25</v>
      </c>
      <c r="L59" s="7">
        <f t="shared" si="6"/>
        <v>985.125</v>
      </c>
      <c r="M59" s="7">
        <f t="shared" si="6"/>
        <v>975.625</v>
      </c>
      <c r="N59" s="7">
        <f t="shared" si="6"/>
        <v>1011.75</v>
      </c>
      <c r="O59" s="7">
        <f t="shared" si="6"/>
        <v>1008.125</v>
      </c>
      <c r="P59" s="7">
        <f t="shared" si="6"/>
        <v>978.75</v>
      </c>
      <c r="Q59" s="7">
        <f t="shared" si="6"/>
        <v>990</v>
      </c>
      <c r="R59" s="7">
        <f t="shared" si="6"/>
        <v>972.25</v>
      </c>
      <c r="S59" s="7">
        <f t="shared" si="6"/>
        <v>973.25</v>
      </c>
      <c r="T59" s="7">
        <f t="shared" si="6"/>
        <v>970.875</v>
      </c>
      <c r="U59" s="7">
        <f t="shared" si="6"/>
        <v>970.375</v>
      </c>
      <c r="V59" s="7">
        <f t="shared" si="6"/>
        <v>964</v>
      </c>
      <c r="W59" s="7">
        <f t="shared" si="6"/>
        <v>981.75</v>
      </c>
      <c r="X59" s="7">
        <f t="shared" si="6"/>
        <v>987.125</v>
      </c>
      <c r="Y59" s="7">
        <f t="shared" si="6"/>
        <v>996.75</v>
      </c>
      <c r="Z59" s="7">
        <f t="shared" si="6"/>
        <v>1014.625</v>
      </c>
      <c r="AA59" s="7">
        <f t="shared" si="6"/>
        <v>894</v>
      </c>
      <c r="AB59" s="7">
        <f t="shared" si="6"/>
        <v>1004.25</v>
      </c>
      <c r="AC59" s="7">
        <f t="shared" si="6"/>
        <v>1000.375</v>
      </c>
      <c r="AD59" s="7">
        <f t="shared" si="6"/>
        <v>976.875</v>
      </c>
      <c r="AE59" s="7">
        <f t="shared" si="6"/>
        <v>981.25</v>
      </c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 t="shared" ref="B60" si="7">MAX(B7:B54)</f>
        <v>990</v>
      </c>
      <c r="C60" s="7">
        <f t="shared" ref="C60:AE60" si="8">MAX(C7:C54)</f>
        <v>996</v>
      </c>
      <c r="D60" s="7">
        <f t="shared" si="8"/>
        <v>1026</v>
      </c>
      <c r="E60" s="7">
        <f t="shared" si="8"/>
        <v>1020</v>
      </c>
      <c r="F60" s="7">
        <f t="shared" si="8"/>
        <v>1002</v>
      </c>
      <c r="G60" s="7">
        <f t="shared" si="8"/>
        <v>996</v>
      </c>
      <c r="H60" s="7">
        <f t="shared" si="8"/>
        <v>990</v>
      </c>
      <c r="I60" s="7">
        <f t="shared" si="8"/>
        <v>1002</v>
      </c>
      <c r="J60" s="7">
        <f t="shared" si="8"/>
        <v>1008</v>
      </c>
      <c r="K60" s="7">
        <f t="shared" si="8"/>
        <v>1002</v>
      </c>
      <c r="L60" s="7">
        <f t="shared" si="8"/>
        <v>1014</v>
      </c>
      <c r="M60" s="7">
        <f t="shared" si="8"/>
        <v>1002</v>
      </c>
      <c r="N60" s="7">
        <f t="shared" si="8"/>
        <v>1062</v>
      </c>
      <c r="O60" s="7">
        <f t="shared" si="8"/>
        <v>1062</v>
      </c>
      <c r="P60" s="7">
        <f t="shared" si="8"/>
        <v>1002</v>
      </c>
      <c r="Q60" s="7">
        <f t="shared" si="8"/>
        <v>1002</v>
      </c>
      <c r="R60" s="7">
        <f t="shared" si="8"/>
        <v>996</v>
      </c>
      <c r="S60" s="7">
        <f t="shared" si="8"/>
        <v>1002</v>
      </c>
      <c r="T60" s="7">
        <f t="shared" si="8"/>
        <v>996</v>
      </c>
      <c r="U60" s="7">
        <f t="shared" si="8"/>
        <v>996</v>
      </c>
      <c r="V60" s="7">
        <f t="shared" si="8"/>
        <v>990</v>
      </c>
      <c r="W60" s="7">
        <f t="shared" si="8"/>
        <v>1002</v>
      </c>
      <c r="X60" s="7">
        <f t="shared" si="8"/>
        <v>1002</v>
      </c>
      <c r="Y60" s="7">
        <f t="shared" si="8"/>
        <v>1014</v>
      </c>
      <c r="Z60" s="7">
        <f t="shared" si="8"/>
        <v>1062</v>
      </c>
      <c r="AA60" s="7">
        <f t="shared" si="8"/>
        <v>1056</v>
      </c>
      <c r="AB60" s="7">
        <f t="shared" si="8"/>
        <v>1056</v>
      </c>
      <c r="AC60" s="7">
        <f t="shared" si="8"/>
        <v>1050</v>
      </c>
      <c r="AD60" s="7">
        <f t="shared" si="8"/>
        <v>990</v>
      </c>
      <c r="AE60" s="7">
        <f t="shared" si="8"/>
        <v>990</v>
      </c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 t="shared" ref="B61" si="9">MIN(B7:B54)</f>
        <v>954</v>
      </c>
      <c r="C61" s="7">
        <f t="shared" ref="C61:AE61" si="10">MIN(C7:C54)</f>
        <v>972</v>
      </c>
      <c r="D61" s="7">
        <f t="shared" si="10"/>
        <v>978</v>
      </c>
      <c r="E61" s="7">
        <f t="shared" si="10"/>
        <v>954</v>
      </c>
      <c r="F61" s="7">
        <f t="shared" si="10"/>
        <v>948</v>
      </c>
      <c r="G61" s="7">
        <f t="shared" si="10"/>
        <v>954</v>
      </c>
      <c r="H61" s="7">
        <f t="shared" si="10"/>
        <v>942</v>
      </c>
      <c r="I61" s="7">
        <f t="shared" si="10"/>
        <v>960</v>
      </c>
      <c r="J61" s="7">
        <f t="shared" si="10"/>
        <v>960</v>
      </c>
      <c r="K61" s="7">
        <f t="shared" si="10"/>
        <v>930</v>
      </c>
      <c r="L61" s="7">
        <f t="shared" si="10"/>
        <v>954</v>
      </c>
      <c r="M61" s="7">
        <f t="shared" si="10"/>
        <v>918</v>
      </c>
      <c r="N61" s="7">
        <f t="shared" si="10"/>
        <v>966</v>
      </c>
      <c r="O61" s="7">
        <f t="shared" si="10"/>
        <v>972</v>
      </c>
      <c r="P61" s="7">
        <f t="shared" si="10"/>
        <v>942</v>
      </c>
      <c r="Q61" s="7">
        <f t="shared" si="10"/>
        <v>978</v>
      </c>
      <c r="R61" s="7">
        <f t="shared" si="10"/>
        <v>930</v>
      </c>
      <c r="S61" s="7">
        <f t="shared" si="10"/>
        <v>930</v>
      </c>
      <c r="T61" s="7">
        <f t="shared" si="10"/>
        <v>924</v>
      </c>
      <c r="U61" s="7">
        <f t="shared" si="10"/>
        <v>930</v>
      </c>
      <c r="V61" s="7">
        <f t="shared" si="10"/>
        <v>912</v>
      </c>
      <c r="W61" s="7">
        <f t="shared" si="10"/>
        <v>960</v>
      </c>
      <c r="X61" s="7">
        <f t="shared" si="10"/>
        <v>966</v>
      </c>
      <c r="Y61" s="7">
        <f t="shared" si="10"/>
        <v>972</v>
      </c>
      <c r="Z61" s="7">
        <f t="shared" si="10"/>
        <v>972</v>
      </c>
      <c r="AA61" s="7">
        <f t="shared" si="10"/>
        <v>0</v>
      </c>
      <c r="AB61" s="7">
        <f t="shared" si="10"/>
        <v>942</v>
      </c>
      <c r="AC61" s="7">
        <f t="shared" si="10"/>
        <v>954</v>
      </c>
      <c r="AD61" s="7">
        <f t="shared" si="10"/>
        <v>942</v>
      </c>
      <c r="AE61" s="7">
        <f t="shared" si="10"/>
        <v>948</v>
      </c>
      <c r="AF61" s="7"/>
    </row>
  </sheetData>
  <mergeCells count="2">
    <mergeCell ref="AG53:AG54"/>
    <mergeCell ref="A5:A6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令和７年度　時間帯別送電実績（３０分値）</v>
      </c>
    </row>
    <row r="3" spans="1:45" x14ac:dyDescent="0.2">
      <c r="A3" s="68">
        <f>'4月'!A3</f>
        <v>7</v>
      </c>
      <c r="B3" s="1" t="s">
        <v>65</v>
      </c>
      <c r="AF3" s="2" t="s">
        <v>52</v>
      </c>
    </row>
    <row r="4" spans="1:45" s="3" customFormat="1" hidden="1" x14ac:dyDescent="0.2">
      <c r="A4" s="3">
        <f>SUM(B4:AF4)</f>
        <v>6</v>
      </c>
      <c r="B4" s="3" t="str">
        <f t="shared" ref="B4:AD4" si="0">IF(B6="日",1,"")</f>
        <v/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>
        <f t="shared" si="0"/>
        <v>1</v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>
        <f t="shared" si="0"/>
        <v>1</v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>
        <f t="shared" si="0"/>
        <v>1</v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>
        <f t="shared" si="0"/>
        <v>1</v>
      </c>
      <c r="AD4" s="3" t="str">
        <f t="shared" si="0"/>
        <v/>
      </c>
      <c r="AE4" s="3">
        <v>1</v>
      </c>
      <c r="AF4" s="3">
        <v>1</v>
      </c>
    </row>
    <row r="5" spans="1:45" ht="13.5" customHeight="1" x14ac:dyDescent="0.2">
      <c r="A5" s="208" t="s">
        <v>53</v>
      </c>
      <c r="B5" s="13">
        <f>'11月'!AE5+1</f>
        <v>45992</v>
      </c>
      <c r="C5" s="14">
        <f>B5+1</f>
        <v>45993</v>
      </c>
      <c r="D5" s="14">
        <f>C5+1</f>
        <v>45994</v>
      </c>
      <c r="E5" s="14">
        <f t="shared" ref="E5:AE5" si="1">D5+1</f>
        <v>45995</v>
      </c>
      <c r="F5" s="14">
        <f t="shared" si="1"/>
        <v>45996</v>
      </c>
      <c r="G5" s="14">
        <f t="shared" si="1"/>
        <v>45997</v>
      </c>
      <c r="H5" s="14">
        <f t="shared" si="1"/>
        <v>45998</v>
      </c>
      <c r="I5" s="14">
        <f t="shared" si="1"/>
        <v>45999</v>
      </c>
      <c r="J5" s="14">
        <f t="shared" si="1"/>
        <v>46000</v>
      </c>
      <c r="K5" s="14">
        <f t="shared" si="1"/>
        <v>46001</v>
      </c>
      <c r="L5" s="14">
        <f t="shared" si="1"/>
        <v>46002</v>
      </c>
      <c r="M5" s="14">
        <f t="shared" si="1"/>
        <v>46003</v>
      </c>
      <c r="N5" s="14">
        <f t="shared" si="1"/>
        <v>46004</v>
      </c>
      <c r="O5" s="14">
        <f t="shared" si="1"/>
        <v>46005</v>
      </c>
      <c r="P5" s="14">
        <f t="shared" si="1"/>
        <v>46006</v>
      </c>
      <c r="Q5" s="14">
        <f t="shared" si="1"/>
        <v>46007</v>
      </c>
      <c r="R5" s="14">
        <f t="shared" si="1"/>
        <v>46008</v>
      </c>
      <c r="S5" s="14">
        <f t="shared" si="1"/>
        <v>46009</v>
      </c>
      <c r="T5" s="14">
        <f t="shared" si="1"/>
        <v>46010</v>
      </c>
      <c r="U5" s="14">
        <f t="shared" si="1"/>
        <v>46011</v>
      </c>
      <c r="V5" s="14">
        <f t="shared" si="1"/>
        <v>46012</v>
      </c>
      <c r="W5" s="14">
        <f t="shared" si="1"/>
        <v>46013</v>
      </c>
      <c r="X5" s="14">
        <f t="shared" si="1"/>
        <v>46014</v>
      </c>
      <c r="Y5" s="14">
        <f t="shared" si="1"/>
        <v>46015</v>
      </c>
      <c r="Z5" s="14">
        <f t="shared" si="1"/>
        <v>46016</v>
      </c>
      <c r="AA5" s="14">
        <f t="shared" si="1"/>
        <v>46017</v>
      </c>
      <c r="AB5" s="14">
        <f t="shared" si="1"/>
        <v>46018</v>
      </c>
      <c r="AC5" s="14">
        <f t="shared" si="1"/>
        <v>46019</v>
      </c>
      <c r="AD5" s="14">
        <f t="shared" si="1"/>
        <v>46020</v>
      </c>
      <c r="AE5" s="14">
        <f t="shared" si="1"/>
        <v>46021</v>
      </c>
      <c r="AF5" s="15">
        <f>AE5+1</f>
        <v>46022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s="27" customFormat="1" ht="13.5" customHeight="1" x14ac:dyDescent="0.2">
      <c r="A6" s="209"/>
      <c r="B6" s="16" t="str">
        <f>TEXT(B5,"aaa")</f>
        <v>月</v>
      </c>
      <c r="C6" s="17" t="str">
        <f>TEXT(C5,"aaa")</f>
        <v>火</v>
      </c>
      <c r="D6" s="17" t="str">
        <f t="shared" ref="D6:AD6" si="2">TEXT(D5,"aaa")</f>
        <v>水</v>
      </c>
      <c r="E6" s="17" t="str">
        <f t="shared" si="2"/>
        <v>木</v>
      </c>
      <c r="F6" s="17" t="str">
        <f t="shared" si="2"/>
        <v>金</v>
      </c>
      <c r="G6" s="17" t="str">
        <f t="shared" si="2"/>
        <v>土</v>
      </c>
      <c r="H6" s="17" t="str">
        <f t="shared" si="2"/>
        <v>日</v>
      </c>
      <c r="I6" s="17" t="str">
        <f t="shared" si="2"/>
        <v>月</v>
      </c>
      <c r="J6" s="17" t="str">
        <f t="shared" si="2"/>
        <v>火</v>
      </c>
      <c r="K6" s="17" t="str">
        <f t="shared" si="2"/>
        <v>水</v>
      </c>
      <c r="L6" s="17" t="str">
        <f t="shared" si="2"/>
        <v>木</v>
      </c>
      <c r="M6" s="17" t="str">
        <f t="shared" si="2"/>
        <v>金</v>
      </c>
      <c r="N6" s="17" t="str">
        <f t="shared" si="2"/>
        <v>土</v>
      </c>
      <c r="O6" s="17" t="str">
        <f t="shared" si="2"/>
        <v>日</v>
      </c>
      <c r="P6" s="17" t="str">
        <f t="shared" si="2"/>
        <v>月</v>
      </c>
      <c r="Q6" s="17" t="str">
        <f t="shared" si="2"/>
        <v>火</v>
      </c>
      <c r="R6" s="17" t="str">
        <f t="shared" si="2"/>
        <v>水</v>
      </c>
      <c r="S6" s="17" t="str">
        <f t="shared" si="2"/>
        <v>木</v>
      </c>
      <c r="T6" s="17" t="str">
        <f t="shared" si="2"/>
        <v>金</v>
      </c>
      <c r="U6" s="17" t="str">
        <f t="shared" si="2"/>
        <v>土</v>
      </c>
      <c r="V6" s="17" t="str">
        <f t="shared" si="2"/>
        <v>日</v>
      </c>
      <c r="W6" s="17" t="str">
        <f t="shared" si="2"/>
        <v>月</v>
      </c>
      <c r="X6" s="17" t="str">
        <f t="shared" si="2"/>
        <v>火</v>
      </c>
      <c r="Y6" s="17" t="str">
        <f t="shared" si="2"/>
        <v>水</v>
      </c>
      <c r="Z6" s="17" t="str">
        <f t="shared" si="2"/>
        <v>木</v>
      </c>
      <c r="AA6" s="17" t="str">
        <f t="shared" si="2"/>
        <v>金</v>
      </c>
      <c r="AB6" s="17" t="str">
        <f t="shared" si="2"/>
        <v>土</v>
      </c>
      <c r="AC6" s="17" t="str">
        <f t="shared" si="2"/>
        <v>日</v>
      </c>
      <c r="AD6" s="17" t="str">
        <f t="shared" si="2"/>
        <v>月</v>
      </c>
      <c r="AE6" s="17" t="str">
        <f>TEXT(AE5,"aaa")</f>
        <v>火</v>
      </c>
      <c r="AF6" s="25" t="str">
        <f>TEXT(AF5,"aaa")</f>
        <v>水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</row>
    <row r="7" spans="1:45" x14ac:dyDescent="0.2">
      <c r="A7" s="19" t="s">
        <v>0</v>
      </c>
      <c r="B7" s="44">
        <v>984</v>
      </c>
      <c r="C7" s="53">
        <v>972</v>
      </c>
      <c r="D7" s="53">
        <v>990</v>
      </c>
      <c r="E7" s="53">
        <v>978</v>
      </c>
      <c r="F7" s="53">
        <v>972</v>
      </c>
      <c r="G7" s="53">
        <v>978</v>
      </c>
      <c r="H7" s="53">
        <v>990</v>
      </c>
      <c r="I7" s="53">
        <v>996</v>
      </c>
      <c r="J7" s="53">
        <v>984</v>
      </c>
      <c r="K7" s="53">
        <v>984</v>
      </c>
      <c r="L7" s="53">
        <v>978</v>
      </c>
      <c r="M7" s="53">
        <v>990</v>
      </c>
      <c r="N7" s="53">
        <v>990</v>
      </c>
      <c r="O7" s="53">
        <v>978</v>
      </c>
      <c r="P7" s="53">
        <v>984</v>
      </c>
      <c r="Q7" s="53">
        <v>960</v>
      </c>
      <c r="R7" s="53">
        <v>978</v>
      </c>
      <c r="S7" s="53">
        <v>978</v>
      </c>
      <c r="T7" s="53">
        <v>978</v>
      </c>
      <c r="U7" s="53">
        <v>966</v>
      </c>
      <c r="V7" s="53">
        <v>972</v>
      </c>
      <c r="W7" s="53">
        <v>984</v>
      </c>
      <c r="X7" s="53">
        <v>972</v>
      </c>
      <c r="Y7" s="53">
        <v>978</v>
      </c>
      <c r="Z7" s="53">
        <v>960</v>
      </c>
      <c r="AA7" s="53">
        <v>930</v>
      </c>
      <c r="AB7" s="53">
        <v>978</v>
      </c>
      <c r="AC7" s="53">
        <v>942</v>
      </c>
      <c r="AD7" s="53">
        <v>936</v>
      </c>
      <c r="AE7" s="53">
        <v>924</v>
      </c>
      <c r="AF7" s="54">
        <v>948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9">
        <v>978</v>
      </c>
      <c r="C8" s="62">
        <v>966</v>
      </c>
      <c r="D8" s="62">
        <v>972</v>
      </c>
      <c r="E8" s="62">
        <v>966</v>
      </c>
      <c r="F8" s="62">
        <v>978</v>
      </c>
      <c r="G8" s="62">
        <v>990</v>
      </c>
      <c r="H8" s="62">
        <v>990</v>
      </c>
      <c r="I8" s="62">
        <v>990</v>
      </c>
      <c r="J8" s="62">
        <v>978</v>
      </c>
      <c r="K8" s="62">
        <v>978</v>
      </c>
      <c r="L8" s="62">
        <v>966</v>
      </c>
      <c r="M8" s="62">
        <v>990</v>
      </c>
      <c r="N8" s="62">
        <v>978</v>
      </c>
      <c r="O8" s="62">
        <v>990</v>
      </c>
      <c r="P8" s="62">
        <v>996</v>
      </c>
      <c r="Q8" s="62">
        <v>966</v>
      </c>
      <c r="R8" s="62">
        <v>966</v>
      </c>
      <c r="S8" s="62">
        <v>972</v>
      </c>
      <c r="T8" s="62">
        <v>978</v>
      </c>
      <c r="U8" s="62">
        <v>978</v>
      </c>
      <c r="V8" s="62">
        <v>996</v>
      </c>
      <c r="W8" s="62">
        <v>984</v>
      </c>
      <c r="X8" s="62">
        <v>972</v>
      </c>
      <c r="Y8" s="62">
        <v>966</v>
      </c>
      <c r="Z8" s="62">
        <v>966</v>
      </c>
      <c r="AA8" s="62">
        <v>948</v>
      </c>
      <c r="AB8" s="62">
        <v>954</v>
      </c>
      <c r="AC8" s="62">
        <v>948</v>
      </c>
      <c r="AD8" s="62">
        <v>936</v>
      </c>
      <c r="AE8" s="62">
        <v>930</v>
      </c>
      <c r="AF8" s="64">
        <v>942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9">
        <v>990</v>
      </c>
      <c r="C9" s="62">
        <v>978</v>
      </c>
      <c r="D9" s="62">
        <v>984</v>
      </c>
      <c r="E9" s="62">
        <v>978</v>
      </c>
      <c r="F9" s="62">
        <v>978</v>
      </c>
      <c r="G9" s="62">
        <v>990</v>
      </c>
      <c r="H9" s="62">
        <v>996</v>
      </c>
      <c r="I9" s="62">
        <v>990</v>
      </c>
      <c r="J9" s="62">
        <v>978</v>
      </c>
      <c r="K9" s="62">
        <v>972</v>
      </c>
      <c r="L9" s="62">
        <v>978</v>
      </c>
      <c r="M9" s="62">
        <v>996</v>
      </c>
      <c r="N9" s="62">
        <v>990</v>
      </c>
      <c r="O9" s="62">
        <v>984</v>
      </c>
      <c r="P9" s="62">
        <v>990</v>
      </c>
      <c r="Q9" s="62">
        <v>972</v>
      </c>
      <c r="R9" s="62">
        <v>972</v>
      </c>
      <c r="S9" s="62">
        <v>978</v>
      </c>
      <c r="T9" s="62">
        <v>990</v>
      </c>
      <c r="U9" s="62">
        <v>990</v>
      </c>
      <c r="V9" s="62">
        <v>984</v>
      </c>
      <c r="W9" s="62">
        <v>978</v>
      </c>
      <c r="X9" s="62">
        <v>990</v>
      </c>
      <c r="Y9" s="62">
        <v>984</v>
      </c>
      <c r="Z9" s="62">
        <v>972</v>
      </c>
      <c r="AA9" s="62">
        <v>936</v>
      </c>
      <c r="AB9" s="62">
        <v>960</v>
      </c>
      <c r="AC9" s="62">
        <v>942</v>
      </c>
      <c r="AD9" s="62">
        <v>960</v>
      </c>
      <c r="AE9" s="62">
        <v>942</v>
      </c>
      <c r="AF9" s="64">
        <v>942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9">
        <v>978</v>
      </c>
      <c r="C10" s="62">
        <v>966</v>
      </c>
      <c r="D10" s="62">
        <v>972</v>
      </c>
      <c r="E10" s="62">
        <v>984</v>
      </c>
      <c r="F10" s="62">
        <v>990</v>
      </c>
      <c r="G10" s="62">
        <v>990</v>
      </c>
      <c r="H10" s="62">
        <v>996</v>
      </c>
      <c r="I10" s="62">
        <v>1002</v>
      </c>
      <c r="J10" s="62">
        <v>978</v>
      </c>
      <c r="K10" s="62">
        <v>984</v>
      </c>
      <c r="L10" s="62">
        <v>972</v>
      </c>
      <c r="M10" s="62">
        <v>1002</v>
      </c>
      <c r="N10" s="62">
        <v>996</v>
      </c>
      <c r="O10" s="62">
        <v>990</v>
      </c>
      <c r="P10" s="62">
        <v>1002</v>
      </c>
      <c r="Q10" s="62">
        <v>978</v>
      </c>
      <c r="R10" s="62">
        <v>972</v>
      </c>
      <c r="S10" s="62">
        <v>972</v>
      </c>
      <c r="T10" s="62">
        <v>990</v>
      </c>
      <c r="U10" s="62">
        <v>984</v>
      </c>
      <c r="V10" s="62">
        <v>990</v>
      </c>
      <c r="W10" s="62">
        <v>990</v>
      </c>
      <c r="X10" s="62">
        <v>966</v>
      </c>
      <c r="Y10" s="62">
        <v>984</v>
      </c>
      <c r="Z10" s="62">
        <v>954</v>
      </c>
      <c r="AA10" s="62">
        <v>930</v>
      </c>
      <c r="AB10" s="62">
        <v>960</v>
      </c>
      <c r="AC10" s="62">
        <v>942</v>
      </c>
      <c r="AD10" s="62">
        <v>930</v>
      </c>
      <c r="AE10" s="62">
        <v>930</v>
      </c>
      <c r="AF10" s="64">
        <v>936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9">
        <v>960</v>
      </c>
      <c r="C11" s="62">
        <v>936</v>
      </c>
      <c r="D11" s="62">
        <v>936</v>
      </c>
      <c r="E11" s="62">
        <v>936</v>
      </c>
      <c r="F11" s="62">
        <v>966</v>
      </c>
      <c r="G11" s="62">
        <v>954</v>
      </c>
      <c r="H11" s="62">
        <v>948</v>
      </c>
      <c r="I11" s="62">
        <v>984</v>
      </c>
      <c r="J11" s="62">
        <v>948</v>
      </c>
      <c r="K11" s="62">
        <v>930</v>
      </c>
      <c r="L11" s="62">
        <v>930</v>
      </c>
      <c r="M11" s="62">
        <v>996</v>
      </c>
      <c r="N11" s="62">
        <v>948</v>
      </c>
      <c r="O11" s="62">
        <v>960</v>
      </c>
      <c r="P11" s="62">
        <v>966</v>
      </c>
      <c r="Q11" s="62">
        <v>966</v>
      </c>
      <c r="R11" s="62">
        <v>942</v>
      </c>
      <c r="S11" s="62">
        <v>960</v>
      </c>
      <c r="T11" s="62">
        <v>960</v>
      </c>
      <c r="U11" s="62">
        <v>924</v>
      </c>
      <c r="V11" s="62">
        <v>960</v>
      </c>
      <c r="W11" s="62">
        <v>930</v>
      </c>
      <c r="X11" s="62">
        <v>936</v>
      </c>
      <c r="Y11" s="62">
        <v>966</v>
      </c>
      <c r="Z11" s="62">
        <v>936</v>
      </c>
      <c r="AA11" s="62">
        <v>852</v>
      </c>
      <c r="AB11" s="62">
        <v>870</v>
      </c>
      <c r="AC11" s="62">
        <v>858</v>
      </c>
      <c r="AD11" s="62">
        <v>864</v>
      </c>
      <c r="AE11" s="62">
        <v>858</v>
      </c>
      <c r="AF11" s="64">
        <v>840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9">
        <v>942</v>
      </c>
      <c r="C12" s="62">
        <v>942</v>
      </c>
      <c r="D12" s="62">
        <v>942</v>
      </c>
      <c r="E12" s="62">
        <v>948</v>
      </c>
      <c r="F12" s="62">
        <v>930</v>
      </c>
      <c r="G12" s="62">
        <v>960</v>
      </c>
      <c r="H12" s="62">
        <v>966</v>
      </c>
      <c r="I12" s="62">
        <v>966</v>
      </c>
      <c r="J12" s="62">
        <v>978</v>
      </c>
      <c r="K12" s="62">
        <v>936</v>
      </c>
      <c r="L12" s="62">
        <v>936</v>
      </c>
      <c r="M12" s="62">
        <v>960</v>
      </c>
      <c r="N12" s="62">
        <v>930</v>
      </c>
      <c r="O12" s="62">
        <v>948</v>
      </c>
      <c r="P12" s="62">
        <v>960</v>
      </c>
      <c r="Q12" s="62">
        <v>936</v>
      </c>
      <c r="R12" s="62">
        <v>954</v>
      </c>
      <c r="S12" s="62">
        <v>936</v>
      </c>
      <c r="T12" s="62">
        <v>936</v>
      </c>
      <c r="U12" s="62">
        <v>948</v>
      </c>
      <c r="V12" s="62">
        <v>954</v>
      </c>
      <c r="W12" s="62">
        <v>966</v>
      </c>
      <c r="X12" s="62">
        <v>930</v>
      </c>
      <c r="Y12" s="62">
        <v>954</v>
      </c>
      <c r="Z12" s="62">
        <v>924</v>
      </c>
      <c r="AA12" s="62">
        <v>870</v>
      </c>
      <c r="AB12" s="62">
        <v>876</v>
      </c>
      <c r="AC12" s="62">
        <v>858</v>
      </c>
      <c r="AD12" s="62">
        <v>840</v>
      </c>
      <c r="AE12" s="62">
        <v>858</v>
      </c>
      <c r="AF12" s="64">
        <v>888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9">
        <v>978</v>
      </c>
      <c r="C13" s="62">
        <v>978</v>
      </c>
      <c r="D13" s="62">
        <v>978</v>
      </c>
      <c r="E13" s="62">
        <v>972</v>
      </c>
      <c r="F13" s="62">
        <v>942</v>
      </c>
      <c r="G13" s="62">
        <v>990</v>
      </c>
      <c r="H13" s="62">
        <v>990</v>
      </c>
      <c r="I13" s="62">
        <v>942</v>
      </c>
      <c r="J13" s="62">
        <v>960</v>
      </c>
      <c r="K13" s="62">
        <v>972</v>
      </c>
      <c r="L13" s="62">
        <v>972</v>
      </c>
      <c r="M13" s="62">
        <v>984</v>
      </c>
      <c r="N13" s="62">
        <v>984</v>
      </c>
      <c r="O13" s="62">
        <v>996</v>
      </c>
      <c r="P13" s="62">
        <v>996</v>
      </c>
      <c r="Q13" s="62">
        <v>924</v>
      </c>
      <c r="R13" s="62">
        <v>978</v>
      </c>
      <c r="S13" s="62">
        <v>972</v>
      </c>
      <c r="T13" s="62">
        <v>972</v>
      </c>
      <c r="U13" s="62">
        <v>972</v>
      </c>
      <c r="V13" s="62">
        <v>954</v>
      </c>
      <c r="W13" s="62">
        <v>984</v>
      </c>
      <c r="X13" s="62">
        <v>984</v>
      </c>
      <c r="Y13" s="62">
        <v>936</v>
      </c>
      <c r="Z13" s="62">
        <v>984</v>
      </c>
      <c r="AA13" s="62">
        <v>936</v>
      </c>
      <c r="AB13" s="62">
        <v>924</v>
      </c>
      <c r="AC13" s="62">
        <v>924</v>
      </c>
      <c r="AD13" s="62">
        <v>924</v>
      </c>
      <c r="AE13" s="62">
        <v>924</v>
      </c>
      <c r="AF13" s="64">
        <v>924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984</v>
      </c>
      <c r="C14" s="63">
        <v>978</v>
      </c>
      <c r="D14" s="63">
        <v>984</v>
      </c>
      <c r="E14" s="63">
        <v>966</v>
      </c>
      <c r="F14" s="63">
        <v>984</v>
      </c>
      <c r="G14" s="63">
        <v>978</v>
      </c>
      <c r="H14" s="63">
        <v>978</v>
      </c>
      <c r="I14" s="63">
        <v>990</v>
      </c>
      <c r="J14" s="63">
        <v>984</v>
      </c>
      <c r="K14" s="63">
        <v>972</v>
      </c>
      <c r="L14" s="63">
        <v>972</v>
      </c>
      <c r="M14" s="63">
        <v>990</v>
      </c>
      <c r="N14" s="63">
        <v>984</v>
      </c>
      <c r="O14" s="63">
        <v>990</v>
      </c>
      <c r="P14" s="63">
        <v>978</v>
      </c>
      <c r="Q14" s="63">
        <v>972</v>
      </c>
      <c r="R14" s="63">
        <v>978</v>
      </c>
      <c r="S14" s="63">
        <v>978</v>
      </c>
      <c r="T14" s="63">
        <v>972</v>
      </c>
      <c r="U14" s="63">
        <v>972</v>
      </c>
      <c r="V14" s="63">
        <v>978</v>
      </c>
      <c r="W14" s="63">
        <v>990</v>
      </c>
      <c r="X14" s="63">
        <v>978</v>
      </c>
      <c r="Y14" s="63">
        <v>1050</v>
      </c>
      <c r="Z14" s="63">
        <v>1026</v>
      </c>
      <c r="AA14" s="63">
        <v>930</v>
      </c>
      <c r="AB14" s="63">
        <v>936</v>
      </c>
      <c r="AC14" s="63">
        <v>930</v>
      </c>
      <c r="AD14" s="63">
        <v>936</v>
      </c>
      <c r="AE14" s="63">
        <v>942</v>
      </c>
      <c r="AF14" s="65">
        <v>924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4">
        <v>972</v>
      </c>
      <c r="C15" s="53">
        <v>972</v>
      </c>
      <c r="D15" s="53">
        <v>984</v>
      </c>
      <c r="E15" s="53">
        <v>966</v>
      </c>
      <c r="F15" s="53">
        <v>978</v>
      </c>
      <c r="G15" s="53">
        <v>984</v>
      </c>
      <c r="H15" s="53">
        <v>996</v>
      </c>
      <c r="I15" s="53">
        <v>990</v>
      </c>
      <c r="J15" s="53">
        <v>978</v>
      </c>
      <c r="K15" s="53">
        <v>972</v>
      </c>
      <c r="L15" s="53">
        <v>972</v>
      </c>
      <c r="M15" s="53">
        <v>996</v>
      </c>
      <c r="N15" s="53">
        <v>990</v>
      </c>
      <c r="O15" s="53">
        <v>984</v>
      </c>
      <c r="P15" s="53">
        <v>990</v>
      </c>
      <c r="Q15" s="53">
        <v>978</v>
      </c>
      <c r="R15" s="53">
        <v>966</v>
      </c>
      <c r="S15" s="53">
        <v>966</v>
      </c>
      <c r="T15" s="53">
        <v>984</v>
      </c>
      <c r="U15" s="53">
        <v>972</v>
      </c>
      <c r="V15" s="53">
        <v>990</v>
      </c>
      <c r="W15" s="53">
        <v>984</v>
      </c>
      <c r="X15" s="53">
        <v>984</v>
      </c>
      <c r="Y15" s="53">
        <v>1044</v>
      </c>
      <c r="Z15" s="53">
        <v>1038</v>
      </c>
      <c r="AA15" s="53">
        <v>930</v>
      </c>
      <c r="AB15" s="53">
        <v>942</v>
      </c>
      <c r="AC15" s="53">
        <v>948</v>
      </c>
      <c r="AD15" s="53">
        <v>942</v>
      </c>
      <c r="AE15" s="53">
        <v>930</v>
      </c>
      <c r="AF15" s="54">
        <v>936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978</v>
      </c>
      <c r="C16" s="62">
        <v>978</v>
      </c>
      <c r="D16" s="62">
        <v>978</v>
      </c>
      <c r="E16" s="62">
        <v>972</v>
      </c>
      <c r="F16" s="62">
        <v>984</v>
      </c>
      <c r="G16" s="62">
        <v>978</v>
      </c>
      <c r="H16" s="62">
        <v>990</v>
      </c>
      <c r="I16" s="62">
        <v>996</v>
      </c>
      <c r="J16" s="62">
        <v>984</v>
      </c>
      <c r="K16" s="62">
        <v>972</v>
      </c>
      <c r="L16" s="62">
        <v>978</v>
      </c>
      <c r="M16" s="62">
        <v>990</v>
      </c>
      <c r="N16" s="62">
        <v>984</v>
      </c>
      <c r="O16" s="62">
        <v>984</v>
      </c>
      <c r="P16" s="62">
        <v>990</v>
      </c>
      <c r="Q16" s="62">
        <v>972</v>
      </c>
      <c r="R16" s="62">
        <v>972</v>
      </c>
      <c r="S16" s="62">
        <v>972</v>
      </c>
      <c r="T16" s="62">
        <v>972</v>
      </c>
      <c r="U16" s="62">
        <v>966</v>
      </c>
      <c r="V16" s="62">
        <v>972</v>
      </c>
      <c r="W16" s="62">
        <v>984</v>
      </c>
      <c r="X16" s="62">
        <v>984</v>
      </c>
      <c r="Y16" s="62">
        <v>1044</v>
      </c>
      <c r="Z16" s="62">
        <v>1032</v>
      </c>
      <c r="AA16" s="62">
        <v>936</v>
      </c>
      <c r="AB16" s="62">
        <v>942</v>
      </c>
      <c r="AC16" s="62">
        <v>960</v>
      </c>
      <c r="AD16" s="62">
        <v>948</v>
      </c>
      <c r="AE16" s="62">
        <v>936</v>
      </c>
      <c r="AF16" s="64">
        <v>942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978</v>
      </c>
      <c r="C17" s="62">
        <v>978</v>
      </c>
      <c r="D17" s="62">
        <v>978</v>
      </c>
      <c r="E17" s="62">
        <v>960</v>
      </c>
      <c r="F17" s="62">
        <v>966</v>
      </c>
      <c r="G17" s="62">
        <v>996</v>
      </c>
      <c r="H17" s="62">
        <v>996</v>
      </c>
      <c r="I17" s="62">
        <v>990</v>
      </c>
      <c r="J17" s="62">
        <v>972</v>
      </c>
      <c r="K17" s="62">
        <v>978</v>
      </c>
      <c r="L17" s="62">
        <v>972</v>
      </c>
      <c r="M17" s="62">
        <v>996</v>
      </c>
      <c r="N17" s="62">
        <v>978</v>
      </c>
      <c r="O17" s="62">
        <v>984</v>
      </c>
      <c r="P17" s="62">
        <v>1002</v>
      </c>
      <c r="Q17" s="62">
        <v>972</v>
      </c>
      <c r="R17" s="62">
        <v>978</v>
      </c>
      <c r="S17" s="62">
        <v>978</v>
      </c>
      <c r="T17" s="62">
        <v>972</v>
      </c>
      <c r="U17" s="62">
        <v>984</v>
      </c>
      <c r="V17" s="62">
        <v>990</v>
      </c>
      <c r="W17" s="62">
        <v>990</v>
      </c>
      <c r="X17" s="62">
        <v>990</v>
      </c>
      <c r="Y17" s="62">
        <v>1044</v>
      </c>
      <c r="Z17" s="62">
        <v>1038</v>
      </c>
      <c r="AA17" s="62">
        <v>954</v>
      </c>
      <c r="AB17" s="62">
        <v>942</v>
      </c>
      <c r="AC17" s="62">
        <v>948</v>
      </c>
      <c r="AD17" s="62">
        <v>930</v>
      </c>
      <c r="AE17" s="62">
        <v>936</v>
      </c>
      <c r="AF17" s="64">
        <v>954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990</v>
      </c>
      <c r="C18" s="62">
        <v>978</v>
      </c>
      <c r="D18" s="62">
        <v>984</v>
      </c>
      <c r="E18" s="62">
        <v>972</v>
      </c>
      <c r="F18" s="62">
        <v>990</v>
      </c>
      <c r="G18" s="62">
        <v>990</v>
      </c>
      <c r="H18" s="62">
        <v>1002</v>
      </c>
      <c r="I18" s="62">
        <v>990</v>
      </c>
      <c r="J18" s="62">
        <v>990</v>
      </c>
      <c r="K18" s="62">
        <v>978</v>
      </c>
      <c r="L18" s="62">
        <v>978</v>
      </c>
      <c r="M18" s="62">
        <v>996</v>
      </c>
      <c r="N18" s="62">
        <v>990</v>
      </c>
      <c r="O18" s="62">
        <v>996</v>
      </c>
      <c r="P18" s="62">
        <v>1002</v>
      </c>
      <c r="Q18" s="62">
        <v>972</v>
      </c>
      <c r="R18" s="62">
        <v>972</v>
      </c>
      <c r="S18" s="62">
        <v>978</v>
      </c>
      <c r="T18" s="62">
        <v>978</v>
      </c>
      <c r="U18" s="62">
        <v>990</v>
      </c>
      <c r="V18" s="62">
        <v>996</v>
      </c>
      <c r="W18" s="62">
        <v>990</v>
      </c>
      <c r="X18" s="62">
        <v>984</v>
      </c>
      <c r="Y18" s="62">
        <v>1056</v>
      </c>
      <c r="Z18" s="62">
        <v>1044</v>
      </c>
      <c r="AA18" s="62">
        <v>924</v>
      </c>
      <c r="AB18" s="62">
        <v>954</v>
      </c>
      <c r="AC18" s="62">
        <v>930</v>
      </c>
      <c r="AD18" s="62">
        <v>942</v>
      </c>
      <c r="AE18" s="62">
        <v>912</v>
      </c>
      <c r="AF18" s="64">
        <v>930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978</v>
      </c>
      <c r="C19" s="62">
        <v>984</v>
      </c>
      <c r="D19" s="62">
        <v>984</v>
      </c>
      <c r="E19" s="62">
        <v>978</v>
      </c>
      <c r="F19" s="62">
        <v>972</v>
      </c>
      <c r="G19" s="62">
        <v>990</v>
      </c>
      <c r="H19" s="62">
        <v>996</v>
      </c>
      <c r="I19" s="62">
        <v>996</v>
      </c>
      <c r="J19" s="62">
        <v>984</v>
      </c>
      <c r="K19" s="62">
        <v>978</v>
      </c>
      <c r="L19" s="62">
        <v>972</v>
      </c>
      <c r="M19" s="62">
        <v>990</v>
      </c>
      <c r="N19" s="62">
        <v>990</v>
      </c>
      <c r="O19" s="62">
        <v>996</v>
      </c>
      <c r="P19" s="62">
        <v>1002</v>
      </c>
      <c r="Q19" s="62">
        <v>972</v>
      </c>
      <c r="R19" s="62">
        <v>978</v>
      </c>
      <c r="S19" s="62">
        <v>978</v>
      </c>
      <c r="T19" s="62">
        <v>978</v>
      </c>
      <c r="U19" s="62">
        <v>984</v>
      </c>
      <c r="V19" s="62">
        <v>990</v>
      </c>
      <c r="W19" s="62">
        <v>996</v>
      </c>
      <c r="X19" s="62">
        <v>984</v>
      </c>
      <c r="Y19" s="62">
        <v>1050</v>
      </c>
      <c r="Z19" s="62">
        <v>1038</v>
      </c>
      <c r="AA19" s="62">
        <v>930</v>
      </c>
      <c r="AB19" s="62">
        <v>960</v>
      </c>
      <c r="AC19" s="62">
        <v>942</v>
      </c>
      <c r="AD19" s="62">
        <v>954</v>
      </c>
      <c r="AE19" s="62">
        <v>936</v>
      </c>
      <c r="AF19" s="64">
        <v>936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972</v>
      </c>
      <c r="C20" s="62">
        <v>972</v>
      </c>
      <c r="D20" s="62">
        <v>978</v>
      </c>
      <c r="E20" s="62">
        <v>972</v>
      </c>
      <c r="F20" s="62">
        <v>984</v>
      </c>
      <c r="G20" s="62">
        <v>990</v>
      </c>
      <c r="H20" s="62">
        <v>996</v>
      </c>
      <c r="I20" s="62">
        <v>990</v>
      </c>
      <c r="J20" s="62">
        <v>978</v>
      </c>
      <c r="K20" s="62">
        <v>978</v>
      </c>
      <c r="L20" s="62">
        <v>978</v>
      </c>
      <c r="M20" s="62">
        <v>990</v>
      </c>
      <c r="N20" s="62">
        <v>990</v>
      </c>
      <c r="O20" s="62">
        <v>996</v>
      </c>
      <c r="P20" s="62">
        <v>996</v>
      </c>
      <c r="Q20" s="62">
        <v>978</v>
      </c>
      <c r="R20" s="62">
        <v>972</v>
      </c>
      <c r="S20" s="62">
        <v>978</v>
      </c>
      <c r="T20" s="62">
        <v>984</v>
      </c>
      <c r="U20" s="62">
        <v>978</v>
      </c>
      <c r="V20" s="62">
        <v>990</v>
      </c>
      <c r="W20" s="62">
        <v>984</v>
      </c>
      <c r="X20" s="62">
        <v>972</v>
      </c>
      <c r="Y20" s="62">
        <v>1062</v>
      </c>
      <c r="Z20" s="62">
        <v>1044</v>
      </c>
      <c r="AA20" s="62">
        <v>960</v>
      </c>
      <c r="AB20" s="62">
        <v>936</v>
      </c>
      <c r="AC20" s="62">
        <v>948</v>
      </c>
      <c r="AD20" s="62">
        <v>936</v>
      </c>
      <c r="AE20" s="62">
        <v>936</v>
      </c>
      <c r="AF20" s="64">
        <v>948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954</v>
      </c>
      <c r="C21" s="62">
        <v>972</v>
      </c>
      <c r="D21" s="62">
        <v>972</v>
      </c>
      <c r="E21" s="62">
        <v>972</v>
      </c>
      <c r="F21" s="62">
        <v>966</v>
      </c>
      <c r="G21" s="62">
        <v>990</v>
      </c>
      <c r="H21" s="62">
        <v>984</v>
      </c>
      <c r="I21" s="62">
        <v>984</v>
      </c>
      <c r="J21" s="62">
        <v>960</v>
      </c>
      <c r="K21" s="62">
        <v>966</v>
      </c>
      <c r="L21" s="62">
        <v>984</v>
      </c>
      <c r="M21" s="62">
        <v>972</v>
      </c>
      <c r="N21" s="62">
        <v>978</v>
      </c>
      <c r="O21" s="62">
        <v>990</v>
      </c>
      <c r="P21" s="62">
        <v>990</v>
      </c>
      <c r="Q21" s="62">
        <v>954</v>
      </c>
      <c r="R21" s="62">
        <v>984</v>
      </c>
      <c r="S21" s="62">
        <v>990</v>
      </c>
      <c r="T21" s="62">
        <v>960</v>
      </c>
      <c r="U21" s="62">
        <v>972</v>
      </c>
      <c r="V21" s="62">
        <v>978</v>
      </c>
      <c r="W21" s="62">
        <v>966</v>
      </c>
      <c r="X21" s="62">
        <v>966</v>
      </c>
      <c r="Y21" s="62">
        <v>1026</v>
      </c>
      <c r="Z21" s="62">
        <v>1026</v>
      </c>
      <c r="AA21" s="62">
        <v>912</v>
      </c>
      <c r="AB21" s="62">
        <v>954</v>
      </c>
      <c r="AC21" s="62">
        <v>936</v>
      </c>
      <c r="AD21" s="62">
        <v>924</v>
      </c>
      <c r="AE21" s="62">
        <v>924</v>
      </c>
      <c r="AF21" s="64">
        <v>948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50">
        <v>990</v>
      </c>
      <c r="C22" s="63">
        <v>984</v>
      </c>
      <c r="D22" s="63">
        <v>966</v>
      </c>
      <c r="E22" s="63">
        <v>960</v>
      </c>
      <c r="F22" s="63">
        <v>954</v>
      </c>
      <c r="G22" s="63">
        <v>984</v>
      </c>
      <c r="H22" s="63">
        <v>984</v>
      </c>
      <c r="I22" s="63">
        <v>924</v>
      </c>
      <c r="J22" s="63">
        <v>960</v>
      </c>
      <c r="K22" s="63">
        <v>984</v>
      </c>
      <c r="L22" s="63">
        <v>990</v>
      </c>
      <c r="M22" s="63">
        <v>972</v>
      </c>
      <c r="N22" s="63">
        <v>972</v>
      </c>
      <c r="O22" s="63">
        <v>978</v>
      </c>
      <c r="P22" s="63">
        <v>984</v>
      </c>
      <c r="Q22" s="63">
        <v>960</v>
      </c>
      <c r="R22" s="63">
        <v>990</v>
      </c>
      <c r="S22" s="63">
        <v>996</v>
      </c>
      <c r="T22" s="63">
        <v>972</v>
      </c>
      <c r="U22" s="63">
        <v>966</v>
      </c>
      <c r="V22" s="63">
        <v>984</v>
      </c>
      <c r="W22" s="63">
        <v>960</v>
      </c>
      <c r="X22" s="63">
        <v>960</v>
      </c>
      <c r="Y22" s="63">
        <v>1026</v>
      </c>
      <c r="Z22" s="63">
        <v>1020</v>
      </c>
      <c r="AA22" s="63">
        <v>948</v>
      </c>
      <c r="AB22" s="63">
        <v>936</v>
      </c>
      <c r="AC22" s="63">
        <v>918</v>
      </c>
      <c r="AD22" s="63">
        <v>936</v>
      </c>
      <c r="AE22" s="63">
        <v>942</v>
      </c>
      <c r="AF22" s="65">
        <v>936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4">
        <v>978</v>
      </c>
      <c r="C23" s="53">
        <v>990</v>
      </c>
      <c r="D23" s="53">
        <v>984</v>
      </c>
      <c r="E23" s="53">
        <v>966</v>
      </c>
      <c r="F23" s="53">
        <v>948</v>
      </c>
      <c r="G23" s="53">
        <v>978</v>
      </c>
      <c r="H23" s="53">
        <v>984</v>
      </c>
      <c r="I23" s="53">
        <v>924</v>
      </c>
      <c r="J23" s="53">
        <v>966</v>
      </c>
      <c r="K23" s="53">
        <v>984</v>
      </c>
      <c r="L23" s="53">
        <v>978</v>
      </c>
      <c r="M23" s="53">
        <v>972</v>
      </c>
      <c r="N23" s="53">
        <v>978</v>
      </c>
      <c r="O23" s="53">
        <v>978</v>
      </c>
      <c r="P23" s="53">
        <v>984</v>
      </c>
      <c r="Q23" s="53">
        <v>978</v>
      </c>
      <c r="R23" s="53">
        <v>990</v>
      </c>
      <c r="S23" s="53">
        <v>984</v>
      </c>
      <c r="T23" s="53">
        <v>972</v>
      </c>
      <c r="U23" s="53">
        <v>954</v>
      </c>
      <c r="V23" s="53">
        <v>978</v>
      </c>
      <c r="W23" s="53">
        <v>960</v>
      </c>
      <c r="X23" s="53">
        <v>942</v>
      </c>
      <c r="Y23" s="53">
        <v>1014</v>
      </c>
      <c r="Z23" s="53">
        <v>1026</v>
      </c>
      <c r="AA23" s="53">
        <v>936</v>
      </c>
      <c r="AB23" s="53">
        <v>918</v>
      </c>
      <c r="AC23" s="53">
        <v>942</v>
      </c>
      <c r="AD23" s="53">
        <v>924</v>
      </c>
      <c r="AE23" s="53">
        <v>918</v>
      </c>
      <c r="AF23" s="54">
        <v>912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9">
        <v>954</v>
      </c>
      <c r="C24" s="62">
        <v>984</v>
      </c>
      <c r="D24" s="62">
        <v>966</v>
      </c>
      <c r="E24" s="62">
        <v>966</v>
      </c>
      <c r="F24" s="62">
        <v>924</v>
      </c>
      <c r="G24" s="62">
        <v>966</v>
      </c>
      <c r="H24" s="62">
        <v>984</v>
      </c>
      <c r="I24" s="62">
        <v>960</v>
      </c>
      <c r="J24" s="62">
        <v>954</v>
      </c>
      <c r="K24" s="62">
        <v>972</v>
      </c>
      <c r="L24" s="62">
        <v>954</v>
      </c>
      <c r="M24" s="62">
        <v>954</v>
      </c>
      <c r="N24" s="62">
        <v>972</v>
      </c>
      <c r="O24" s="62">
        <v>978</v>
      </c>
      <c r="P24" s="62">
        <v>972</v>
      </c>
      <c r="Q24" s="62">
        <v>972</v>
      </c>
      <c r="R24" s="62">
        <v>972</v>
      </c>
      <c r="S24" s="62">
        <v>978</v>
      </c>
      <c r="T24" s="62">
        <v>960</v>
      </c>
      <c r="U24" s="62">
        <v>948</v>
      </c>
      <c r="V24" s="62">
        <v>984</v>
      </c>
      <c r="W24" s="62">
        <v>942</v>
      </c>
      <c r="X24" s="62">
        <v>942</v>
      </c>
      <c r="Y24" s="62">
        <v>1002</v>
      </c>
      <c r="Z24" s="62">
        <v>1002</v>
      </c>
      <c r="AA24" s="62">
        <v>924</v>
      </c>
      <c r="AB24" s="62">
        <v>918</v>
      </c>
      <c r="AC24" s="62">
        <v>942</v>
      </c>
      <c r="AD24" s="62">
        <v>882</v>
      </c>
      <c r="AE24" s="62">
        <v>930</v>
      </c>
      <c r="AF24" s="64">
        <v>924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9">
        <v>960</v>
      </c>
      <c r="C25" s="62">
        <v>972</v>
      </c>
      <c r="D25" s="62">
        <v>960</v>
      </c>
      <c r="E25" s="62">
        <v>954</v>
      </c>
      <c r="F25" s="62">
        <v>930</v>
      </c>
      <c r="G25" s="62">
        <v>972</v>
      </c>
      <c r="H25" s="62">
        <v>984</v>
      </c>
      <c r="I25" s="62">
        <v>930</v>
      </c>
      <c r="J25" s="62">
        <v>942</v>
      </c>
      <c r="K25" s="62">
        <v>960</v>
      </c>
      <c r="L25" s="62">
        <v>930</v>
      </c>
      <c r="M25" s="62">
        <v>948</v>
      </c>
      <c r="N25" s="62">
        <v>978</v>
      </c>
      <c r="O25" s="62">
        <v>966</v>
      </c>
      <c r="P25" s="62">
        <v>966</v>
      </c>
      <c r="Q25" s="62">
        <v>954</v>
      </c>
      <c r="R25" s="62">
        <v>948</v>
      </c>
      <c r="S25" s="62">
        <v>954</v>
      </c>
      <c r="T25" s="62">
        <v>960</v>
      </c>
      <c r="U25" s="62">
        <v>966</v>
      </c>
      <c r="V25" s="62">
        <v>984</v>
      </c>
      <c r="W25" s="62">
        <v>942</v>
      </c>
      <c r="X25" s="62">
        <v>936</v>
      </c>
      <c r="Y25" s="62">
        <v>984</v>
      </c>
      <c r="Z25" s="62">
        <v>990</v>
      </c>
      <c r="AA25" s="62">
        <v>912</v>
      </c>
      <c r="AB25" s="62">
        <v>924</v>
      </c>
      <c r="AC25" s="62">
        <v>936</v>
      </c>
      <c r="AD25" s="62">
        <v>918</v>
      </c>
      <c r="AE25" s="62">
        <v>906</v>
      </c>
      <c r="AF25" s="64">
        <v>930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9">
        <v>948</v>
      </c>
      <c r="C26" s="62">
        <v>972</v>
      </c>
      <c r="D26" s="62">
        <v>948</v>
      </c>
      <c r="E26" s="62">
        <v>978</v>
      </c>
      <c r="F26" s="62">
        <v>924</v>
      </c>
      <c r="G26" s="62">
        <v>972</v>
      </c>
      <c r="H26" s="62">
        <v>996</v>
      </c>
      <c r="I26" s="62">
        <v>942</v>
      </c>
      <c r="J26" s="62">
        <v>954</v>
      </c>
      <c r="K26" s="62">
        <v>978</v>
      </c>
      <c r="L26" s="62">
        <v>960</v>
      </c>
      <c r="M26" s="62">
        <v>948</v>
      </c>
      <c r="N26" s="62">
        <v>984</v>
      </c>
      <c r="O26" s="62">
        <v>978</v>
      </c>
      <c r="P26" s="62">
        <v>966</v>
      </c>
      <c r="Q26" s="62">
        <v>960</v>
      </c>
      <c r="R26" s="62">
        <v>960</v>
      </c>
      <c r="S26" s="62">
        <v>966</v>
      </c>
      <c r="T26" s="62">
        <v>948</v>
      </c>
      <c r="U26" s="62">
        <v>966</v>
      </c>
      <c r="V26" s="62">
        <v>990</v>
      </c>
      <c r="W26" s="62">
        <v>948</v>
      </c>
      <c r="X26" s="62">
        <v>936</v>
      </c>
      <c r="Y26" s="62">
        <v>996</v>
      </c>
      <c r="Z26" s="62">
        <v>990</v>
      </c>
      <c r="AA26" s="62">
        <v>918</v>
      </c>
      <c r="AB26" s="62">
        <v>912</v>
      </c>
      <c r="AC26" s="62">
        <v>942</v>
      </c>
      <c r="AD26" s="62">
        <v>900</v>
      </c>
      <c r="AE26" s="62">
        <v>942</v>
      </c>
      <c r="AF26" s="64">
        <v>918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9">
        <v>942</v>
      </c>
      <c r="C27" s="62">
        <v>960</v>
      </c>
      <c r="D27" s="62">
        <v>900</v>
      </c>
      <c r="E27" s="62">
        <v>954</v>
      </c>
      <c r="F27" s="62">
        <v>876</v>
      </c>
      <c r="G27" s="62">
        <v>984</v>
      </c>
      <c r="H27" s="62">
        <v>960</v>
      </c>
      <c r="I27" s="62">
        <v>936</v>
      </c>
      <c r="J27" s="62">
        <v>900</v>
      </c>
      <c r="K27" s="62">
        <v>942</v>
      </c>
      <c r="L27" s="62">
        <v>900</v>
      </c>
      <c r="M27" s="62">
        <v>924</v>
      </c>
      <c r="N27" s="62">
        <v>918</v>
      </c>
      <c r="O27" s="62">
        <v>984</v>
      </c>
      <c r="P27" s="62">
        <v>912</v>
      </c>
      <c r="Q27" s="62">
        <v>936</v>
      </c>
      <c r="R27" s="62">
        <v>912</v>
      </c>
      <c r="S27" s="62">
        <v>960</v>
      </c>
      <c r="T27" s="62">
        <v>912</v>
      </c>
      <c r="U27" s="62">
        <v>930</v>
      </c>
      <c r="V27" s="62">
        <v>960</v>
      </c>
      <c r="W27" s="62">
        <v>924</v>
      </c>
      <c r="X27" s="62">
        <v>894</v>
      </c>
      <c r="Y27" s="62">
        <v>948</v>
      </c>
      <c r="Z27" s="62">
        <v>942</v>
      </c>
      <c r="AA27" s="62">
        <v>900</v>
      </c>
      <c r="AB27" s="62">
        <v>834</v>
      </c>
      <c r="AC27" s="62">
        <v>852</v>
      </c>
      <c r="AD27" s="62">
        <v>804</v>
      </c>
      <c r="AE27" s="62">
        <v>810</v>
      </c>
      <c r="AF27" s="64">
        <v>846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9">
        <v>894</v>
      </c>
      <c r="C28" s="62">
        <v>930</v>
      </c>
      <c r="D28" s="62">
        <v>900</v>
      </c>
      <c r="E28" s="62">
        <v>942</v>
      </c>
      <c r="F28" s="62">
        <v>882</v>
      </c>
      <c r="G28" s="62">
        <v>978</v>
      </c>
      <c r="H28" s="62">
        <v>924</v>
      </c>
      <c r="I28" s="62">
        <v>936</v>
      </c>
      <c r="J28" s="62">
        <v>906</v>
      </c>
      <c r="K28" s="62">
        <v>918</v>
      </c>
      <c r="L28" s="62">
        <v>906</v>
      </c>
      <c r="M28" s="62">
        <v>912</v>
      </c>
      <c r="N28" s="62">
        <v>960</v>
      </c>
      <c r="O28" s="62">
        <v>954</v>
      </c>
      <c r="P28" s="62">
        <v>912</v>
      </c>
      <c r="Q28" s="62">
        <v>918</v>
      </c>
      <c r="R28" s="62">
        <v>912</v>
      </c>
      <c r="S28" s="62">
        <v>918</v>
      </c>
      <c r="T28" s="62">
        <v>900</v>
      </c>
      <c r="U28" s="62">
        <v>906</v>
      </c>
      <c r="V28" s="62">
        <v>930</v>
      </c>
      <c r="W28" s="62">
        <v>900</v>
      </c>
      <c r="X28" s="62">
        <v>882</v>
      </c>
      <c r="Y28" s="62">
        <v>966</v>
      </c>
      <c r="Z28" s="62">
        <v>966</v>
      </c>
      <c r="AA28" s="62">
        <v>846</v>
      </c>
      <c r="AB28" s="62">
        <v>804</v>
      </c>
      <c r="AC28" s="62">
        <v>876</v>
      </c>
      <c r="AD28" s="62">
        <v>816</v>
      </c>
      <c r="AE28" s="62">
        <v>840</v>
      </c>
      <c r="AF28" s="64">
        <v>858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906</v>
      </c>
      <c r="C29" s="62">
        <v>942</v>
      </c>
      <c r="D29" s="62">
        <v>954</v>
      </c>
      <c r="E29" s="62">
        <v>966</v>
      </c>
      <c r="F29" s="62">
        <v>918</v>
      </c>
      <c r="G29" s="62">
        <v>978</v>
      </c>
      <c r="H29" s="62">
        <v>984</v>
      </c>
      <c r="I29" s="62">
        <v>918</v>
      </c>
      <c r="J29" s="62">
        <v>942</v>
      </c>
      <c r="K29" s="62">
        <v>960</v>
      </c>
      <c r="L29" s="62">
        <v>942</v>
      </c>
      <c r="M29" s="62">
        <v>930</v>
      </c>
      <c r="N29" s="62">
        <v>942</v>
      </c>
      <c r="O29" s="62">
        <v>954</v>
      </c>
      <c r="P29" s="62">
        <v>966</v>
      </c>
      <c r="Q29" s="62">
        <v>954</v>
      </c>
      <c r="R29" s="62">
        <v>942</v>
      </c>
      <c r="S29" s="62">
        <v>918</v>
      </c>
      <c r="T29" s="62">
        <v>942</v>
      </c>
      <c r="U29" s="62">
        <v>948</v>
      </c>
      <c r="V29" s="62">
        <v>984</v>
      </c>
      <c r="W29" s="62">
        <v>906</v>
      </c>
      <c r="X29" s="62">
        <v>930</v>
      </c>
      <c r="Y29" s="62">
        <v>954</v>
      </c>
      <c r="Z29" s="62">
        <v>990</v>
      </c>
      <c r="AA29" s="62">
        <v>804</v>
      </c>
      <c r="AB29" s="62">
        <v>900</v>
      </c>
      <c r="AC29" s="62">
        <v>918</v>
      </c>
      <c r="AD29" s="62">
        <v>906</v>
      </c>
      <c r="AE29" s="62">
        <v>918</v>
      </c>
      <c r="AF29" s="64">
        <v>924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50">
        <v>948</v>
      </c>
      <c r="C30" s="63">
        <v>948</v>
      </c>
      <c r="D30" s="63">
        <v>948</v>
      </c>
      <c r="E30" s="63">
        <v>978</v>
      </c>
      <c r="F30" s="63">
        <v>918</v>
      </c>
      <c r="G30" s="63">
        <v>942</v>
      </c>
      <c r="H30" s="63">
        <v>972</v>
      </c>
      <c r="I30" s="63">
        <v>924</v>
      </c>
      <c r="J30" s="63">
        <v>948</v>
      </c>
      <c r="K30" s="63">
        <v>960</v>
      </c>
      <c r="L30" s="63">
        <v>942</v>
      </c>
      <c r="M30" s="63">
        <v>948</v>
      </c>
      <c r="N30" s="63">
        <v>966</v>
      </c>
      <c r="O30" s="63">
        <v>990</v>
      </c>
      <c r="P30" s="63">
        <v>972</v>
      </c>
      <c r="Q30" s="63">
        <v>954</v>
      </c>
      <c r="R30" s="63">
        <v>960</v>
      </c>
      <c r="S30" s="63">
        <v>960</v>
      </c>
      <c r="T30" s="63">
        <v>960</v>
      </c>
      <c r="U30" s="63">
        <v>954</v>
      </c>
      <c r="V30" s="63">
        <v>984</v>
      </c>
      <c r="W30" s="63">
        <v>942</v>
      </c>
      <c r="X30" s="63">
        <v>930</v>
      </c>
      <c r="Y30" s="63">
        <v>1002</v>
      </c>
      <c r="Z30" s="63">
        <v>1008</v>
      </c>
      <c r="AA30" s="63">
        <v>924</v>
      </c>
      <c r="AB30" s="63">
        <v>912</v>
      </c>
      <c r="AC30" s="63">
        <v>954</v>
      </c>
      <c r="AD30" s="63">
        <v>918</v>
      </c>
      <c r="AE30" s="63">
        <v>942</v>
      </c>
      <c r="AF30" s="65">
        <v>930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4">
        <v>942</v>
      </c>
      <c r="C31" s="53">
        <v>972</v>
      </c>
      <c r="D31" s="53">
        <v>948</v>
      </c>
      <c r="E31" s="53">
        <v>978</v>
      </c>
      <c r="F31" s="53">
        <v>936</v>
      </c>
      <c r="G31" s="53">
        <v>966</v>
      </c>
      <c r="H31" s="53">
        <v>984</v>
      </c>
      <c r="I31" s="53">
        <v>942</v>
      </c>
      <c r="J31" s="53">
        <v>942</v>
      </c>
      <c r="K31" s="53">
        <v>966</v>
      </c>
      <c r="L31" s="53">
        <v>954</v>
      </c>
      <c r="M31" s="53">
        <v>948</v>
      </c>
      <c r="N31" s="53">
        <v>972</v>
      </c>
      <c r="O31" s="53">
        <v>984</v>
      </c>
      <c r="P31" s="53">
        <v>978</v>
      </c>
      <c r="Q31" s="53">
        <v>954</v>
      </c>
      <c r="R31" s="53">
        <v>960</v>
      </c>
      <c r="S31" s="53">
        <v>966</v>
      </c>
      <c r="T31" s="53">
        <v>960</v>
      </c>
      <c r="U31" s="53">
        <v>936</v>
      </c>
      <c r="V31" s="53">
        <v>984</v>
      </c>
      <c r="W31" s="53">
        <v>948</v>
      </c>
      <c r="X31" s="53">
        <v>930</v>
      </c>
      <c r="Y31" s="53">
        <v>996</v>
      </c>
      <c r="Z31" s="53">
        <v>996</v>
      </c>
      <c r="AA31" s="53">
        <v>948</v>
      </c>
      <c r="AB31" s="53">
        <v>900</v>
      </c>
      <c r="AC31" s="53">
        <v>930</v>
      </c>
      <c r="AD31" s="53">
        <v>900</v>
      </c>
      <c r="AE31" s="53">
        <v>948</v>
      </c>
      <c r="AF31" s="54">
        <v>930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9">
        <v>954</v>
      </c>
      <c r="C32" s="62">
        <v>966</v>
      </c>
      <c r="D32" s="62">
        <v>954</v>
      </c>
      <c r="E32" s="62">
        <v>966</v>
      </c>
      <c r="F32" s="62">
        <v>936</v>
      </c>
      <c r="G32" s="62">
        <v>978</v>
      </c>
      <c r="H32" s="62">
        <v>984</v>
      </c>
      <c r="I32" s="62">
        <v>936</v>
      </c>
      <c r="J32" s="62">
        <v>948</v>
      </c>
      <c r="K32" s="62">
        <v>966</v>
      </c>
      <c r="L32" s="62">
        <v>954</v>
      </c>
      <c r="M32" s="62">
        <v>954</v>
      </c>
      <c r="N32" s="62">
        <v>978</v>
      </c>
      <c r="O32" s="62">
        <v>990</v>
      </c>
      <c r="P32" s="62">
        <v>978</v>
      </c>
      <c r="Q32" s="62">
        <v>960</v>
      </c>
      <c r="R32" s="62">
        <v>954</v>
      </c>
      <c r="S32" s="62">
        <v>966</v>
      </c>
      <c r="T32" s="62">
        <v>966</v>
      </c>
      <c r="U32" s="62">
        <v>954</v>
      </c>
      <c r="V32" s="62">
        <v>996</v>
      </c>
      <c r="W32" s="62">
        <v>954</v>
      </c>
      <c r="X32" s="62">
        <v>936</v>
      </c>
      <c r="Y32" s="62">
        <v>1002</v>
      </c>
      <c r="Z32" s="62">
        <v>990</v>
      </c>
      <c r="AA32" s="62">
        <v>930</v>
      </c>
      <c r="AB32" s="62">
        <v>924</v>
      </c>
      <c r="AC32" s="62">
        <v>960</v>
      </c>
      <c r="AD32" s="62">
        <v>894</v>
      </c>
      <c r="AE32" s="62">
        <v>936</v>
      </c>
      <c r="AF32" s="64">
        <v>966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9">
        <v>948</v>
      </c>
      <c r="C33" s="62">
        <v>978</v>
      </c>
      <c r="D33" s="62">
        <v>960</v>
      </c>
      <c r="E33" s="62">
        <v>966</v>
      </c>
      <c r="F33" s="62">
        <v>942</v>
      </c>
      <c r="G33" s="62">
        <v>966</v>
      </c>
      <c r="H33" s="62">
        <v>978</v>
      </c>
      <c r="I33" s="62">
        <v>942</v>
      </c>
      <c r="J33" s="62">
        <v>954</v>
      </c>
      <c r="K33" s="62">
        <v>972</v>
      </c>
      <c r="L33" s="62">
        <v>966</v>
      </c>
      <c r="M33" s="62">
        <v>948</v>
      </c>
      <c r="N33" s="62">
        <v>972</v>
      </c>
      <c r="O33" s="62">
        <v>984</v>
      </c>
      <c r="P33" s="62">
        <v>972</v>
      </c>
      <c r="Q33" s="62">
        <v>960</v>
      </c>
      <c r="R33" s="62">
        <v>972</v>
      </c>
      <c r="S33" s="62">
        <v>978</v>
      </c>
      <c r="T33" s="62">
        <v>966</v>
      </c>
      <c r="U33" s="62">
        <v>948</v>
      </c>
      <c r="V33" s="62">
        <v>978</v>
      </c>
      <c r="W33" s="62">
        <v>954</v>
      </c>
      <c r="X33" s="62">
        <v>936</v>
      </c>
      <c r="Y33" s="62">
        <v>1008</v>
      </c>
      <c r="Z33" s="62">
        <v>966</v>
      </c>
      <c r="AA33" s="62">
        <v>942</v>
      </c>
      <c r="AB33" s="62">
        <v>900</v>
      </c>
      <c r="AC33" s="62">
        <v>966</v>
      </c>
      <c r="AD33" s="62">
        <v>906</v>
      </c>
      <c r="AE33" s="62">
        <v>930</v>
      </c>
      <c r="AF33" s="64">
        <v>954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9">
        <v>936</v>
      </c>
      <c r="C34" s="62">
        <v>972</v>
      </c>
      <c r="D34" s="62">
        <v>966</v>
      </c>
      <c r="E34" s="62">
        <v>966</v>
      </c>
      <c r="F34" s="62">
        <v>948</v>
      </c>
      <c r="G34" s="62">
        <v>990</v>
      </c>
      <c r="H34" s="62">
        <v>990</v>
      </c>
      <c r="I34" s="62">
        <v>942</v>
      </c>
      <c r="J34" s="62">
        <v>954</v>
      </c>
      <c r="K34" s="62">
        <v>978</v>
      </c>
      <c r="L34" s="62">
        <v>972</v>
      </c>
      <c r="M34" s="62">
        <v>954</v>
      </c>
      <c r="N34" s="62">
        <v>984</v>
      </c>
      <c r="O34" s="62">
        <v>984</v>
      </c>
      <c r="P34" s="62">
        <v>978</v>
      </c>
      <c r="Q34" s="62">
        <v>978</v>
      </c>
      <c r="R34" s="62">
        <v>960</v>
      </c>
      <c r="S34" s="62">
        <v>972</v>
      </c>
      <c r="T34" s="62">
        <v>966</v>
      </c>
      <c r="U34" s="62">
        <v>954</v>
      </c>
      <c r="V34" s="62">
        <v>990</v>
      </c>
      <c r="W34" s="62">
        <v>954</v>
      </c>
      <c r="X34" s="62">
        <v>936</v>
      </c>
      <c r="Y34" s="62">
        <v>1002</v>
      </c>
      <c r="Z34" s="62">
        <v>960</v>
      </c>
      <c r="AA34" s="62">
        <v>972</v>
      </c>
      <c r="AB34" s="62">
        <v>900</v>
      </c>
      <c r="AC34" s="62">
        <v>948</v>
      </c>
      <c r="AD34" s="62">
        <v>918</v>
      </c>
      <c r="AE34" s="62">
        <v>936</v>
      </c>
      <c r="AF34" s="64">
        <v>960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9">
        <v>948</v>
      </c>
      <c r="C35" s="62">
        <v>966</v>
      </c>
      <c r="D35" s="62">
        <v>960</v>
      </c>
      <c r="E35" s="62">
        <v>978</v>
      </c>
      <c r="F35" s="62">
        <v>942</v>
      </c>
      <c r="G35" s="62">
        <v>984</v>
      </c>
      <c r="H35" s="62">
        <v>984</v>
      </c>
      <c r="I35" s="62">
        <v>942</v>
      </c>
      <c r="J35" s="62">
        <v>954</v>
      </c>
      <c r="K35" s="62">
        <v>978</v>
      </c>
      <c r="L35" s="62">
        <v>966</v>
      </c>
      <c r="M35" s="62">
        <v>966</v>
      </c>
      <c r="N35" s="62">
        <v>984</v>
      </c>
      <c r="O35" s="62">
        <v>990</v>
      </c>
      <c r="P35" s="62">
        <v>984</v>
      </c>
      <c r="Q35" s="62">
        <v>972</v>
      </c>
      <c r="R35" s="62">
        <v>972</v>
      </c>
      <c r="S35" s="62">
        <v>966</v>
      </c>
      <c r="T35" s="62">
        <v>984</v>
      </c>
      <c r="U35" s="62">
        <v>954</v>
      </c>
      <c r="V35" s="62">
        <v>996</v>
      </c>
      <c r="W35" s="62">
        <v>954</v>
      </c>
      <c r="X35" s="62">
        <v>936</v>
      </c>
      <c r="Y35" s="62">
        <v>1008</v>
      </c>
      <c r="Z35" s="62">
        <v>732</v>
      </c>
      <c r="AA35" s="62">
        <v>930</v>
      </c>
      <c r="AB35" s="62">
        <v>924</v>
      </c>
      <c r="AC35" s="62">
        <v>936</v>
      </c>
      <c r="AD35" s="62">
        <v>906</v>
      </c>
      <c r="AE35" s="62">
        <v>930</v>
      </c>
      <c r="AF35" s="64">
        <v>948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9">
        <v>954</v>
      </c>
      <c r="C36" s="62">
        <v>978</v>
      </c>
      <c r="D36" s="62">
        <v>960</v>
      </c>
      <c r="E36" s="62">
        <v>984</v>
      </c>
      <c r="F36" s="62">
        <v>948</v>
      </c>
      <c r="G36" s="62">
        <v>990</v>
      </c>
      <c r="H36" s="62">
        <v>996</v>
      </c>
      <c r="I36" s="62">
        <v>948</v>
      </c>
      <c r="J36" s="62">
        <v>954</v>
      </c>
      <c r="K36" s="62">
        <v>978</v>
      </c>
      <c r="L36" s="62">
        <v>972</v>
      </c>
      <c r="M36" s="62">
        <v>960</v>
      </c>
      <c r="N36" s="62">
        <v>978</v>
      </c>
      <c r="O36" s="62">
        <v>990</v>
      </c>
      <c r="P36" s="62">
        <v>984</v>
      </c>
      <c r="Q36" s="62">
        <v>978</v>
      </c>
      <c r="R36" s="62">
        <v>966</v>
      </c>
      <c r="S36" s="62">
        <v>972</v>
      </c>
      <c r="T36" s="62">
        <v>972</v>
      </c>
      <c r="U36" s="62">
        <v>954</v>
      </c>
      <c r="V36" s="62">
        <v>990</v>
      </c>
      <c r="W36" s="62">
        <v>948</v>
      </c>
      <c r="X36" s="62">
        <v>930</v>
      </c>
      <c r="Y36" s="62">
        <v>996</v>
      </c>
      <c r="Z36" s="62">
        <v>960</v>
      </c>
      <c r="AA36" s="62">
        <v>948</v>
      </c>
      <c r="AB36" s="62">
        <v>906</v>
      </c>
      <c r="AC36" s="62">
        <v>960</v>
      </c>
      <c r="AD36" s="62">
        <v>918</v>
      </c>
      <c r="AE36" s="62">
        <v>942</v>
      </c>
      <c r="AF36" s="64">
        <v>954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9">
        <v>966</v>
      </c>
      <c r="C37" s="62">
        <v>978</v>
      </c>
      <c r="D37" s="62">
        <v>960</v>
      </c>
      <c r="E37" s="62">
        <v>984</v>
      </c>
      <c r="F37" s="62">
        <v>942</v>
      </c>
      <c r="G37" s="62">
        <v>978</v>
      </c>
      <c r="H37" s="62">
        <v>984</v>
      </c>
      <c r="I37" s="62">
        <v>948</v>
      </c>
      <c r="J37" s="62">
        <v>948</v>
      </c>
      <c r="K37" s="62">
        <v>978</v>
      </c>
      <c r="L37" s="62">
        <v>954</v>
      </c>
      <c r="M37" s="62">
        <v>942</v>
      </c>
      <c r="N37" s="62">
        <v>966</v>
      </c>
      <c r="O37" s="62">
        <v>990</v>
      </c>
      <c r="P37" s="62">
        <v>978</v>
      </c>
      <c r="Q37" s="62">
        <v>960</v>
      </c>
      <c r="R37" s="62">
        <v>960</v>
      </c>
      <c r="S37" s="62">
        <v>960</v>
      </c>
      <c r="T37" s="62">
        <v>948</v>
      </c>
      <c r="U37" s="62">
        <v>954</v>
      </c>
      <c r="V37" s="62">
        <v>984</v>
      </c>
      <c r="W37" s="62">
        <v>948</v>
      </c>
      <c r="X37" s="62">
        <v>930</v>
      </c>
      <c r="Y37" s="62">
        <v>1002</v>
      </c>
      <c r="Z37" s="62">
        <v>966</v>
      </c>
      <c r="AA37" s="62">
        <v>942</v>
      </c>
      <c r="AB37" s="62">
        <v>918</v>
      </c>
      <c r="AC37" s="62">
        <v>954</v>
      </c>
      <c r="AD37" s="62">
        <v>912</v>
      </c>
      <c r="AE37" s="62">
        <v>942</v>
      </c>
      <c r="AF37" s="64">
        <v>930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978</v>
      </c>
      <c r="C38" s="63">
        <v>984</v>
      </c>
      <c r="D38" s="63">
        <v>978</v>
      </c>
      <c r="E38" s="63">
        <v>978</v>
      </c>
      <c r="F38" s="63">
        <v>942</v>
      </c>
      <c r="G38" s="63">
        <v>978</v>
      </c>
      <c r="H38" s="63">
        <v>972</v>
      </c>
      <c r="I38" s="63">
        <v>936</v>
      </c>
      <c r="J38" s="63">
        <v>930</v>
      </c>
      <c r="K38" s="63">
        <v>978</v>
      </c>
      <c r="L38" s="63">
        <v>966</v>
      </c>
      <c r="M38" s="63">
        <v>948</v>
      </c>
      <c r="N38" s="63">
        <v>966</v>
      </c>
      <c r="O38" s="63">
        <v>978</v>
      </c>
      <c r="P38" s="63">
        <v>960</v>
      </c>
      <c r="Q38" s="63">
        <v>960</v>
      </c>
      <c r="R38" s="63">
        <v>960</v>
      </c>
      <c r="S38" s="63">
        <v>978</v>
      </c>
      <c r="T38" s="63">
        <v>948</v>
      </c>
      <c r="U38" s="63">
        <v>954</v>
      </c>
      <c r="V38" s="63">
        <v>984</v>
      </c>
      <c r="W38" s="63">
        <v>954</v>
      </c>
      <c r="X38" s="63">
        <v>930</v>
      </c>
      <c r="Y38" s="63">
        <v>1002</v>
      </c>
      <c r="Z38" s="63">
        <v>972</v>
      </c>
      <c r="AA38" s="63">
        <v>966</v>
      </c>
      <c r="AB38" s="63">
        <v>906</v>
      </c>
      <c r="AC38" s="63">
        <v>930</v>
      </c>
      <c r="AD38" s="63">
        <v>918</v>
      </c>
      <c r="AE38" s="63">
        <v>924</v>
      </c>
      <c r="AF38" s="65">
        <v>936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4">
        <v>966</v>
      </c>
      <c r="C39" s="53">
        <v>990</v>
      </c>
      <c r="D39" s="53">
        <v>984</v>
      </c>
      <c r="E39" s="53">
        <v>996</v>
      </c>
      <c r="F39" s="53">
        <v>948</v>
      </c>
      <c r="G39" s="53">
        <v>984</v>
      </c>
      <c r="H39" s="53">
        <v>984</v>
      </c>
      <c r="I39" s="53">
        <v>942</v>
      </c>
      <c r="J39" s="53">
        <v>948</v>
      </c>
      <c r="K39" s="53">
        <v>990</v>
      </c>
      <c r="L39" s="53">
        <v>966</v>
      </c>
      <c r="M39" s="53">
        <v>960</v>
      </c>
      <c r="N39" s="53">
        <v>972</v>
      </c>
      <c r="O39" s="53">
        <v>984</v>
      </c>
      <c r="P39" s="53">
        <v>972</v>
      </c>
      <c r="Q39" s="53">
        <v>960</v>
      </c>
      <c r="R39" s="53">
        <v>966</v>
      </c>
      <c r="S39" s="53">
        <v>984</v>
      </c>
      <c r="T39" s="53">
        <v>960</v>
      </c>
      <c r="U39" s="53">
        <v>972</v>
      </c>
      <c r="V39" s="53">
        <v>984</v>
      </c>
      <c r="W39" s="53">
        <v>972</v>
      </c>
      <c r="X39" s="53">
        <v>948</v>
      </c>
      <c r="Y39" s="53">
        <v>1008</v>
      </c>
      <c r="Z39" s="53">
        <v>990</v>
      </c>
      <c r="AA39" s="53">
        <v>972</v>
      </c>
      <c r="AB39" s="53">
        <v>930</v>
      </c>
      <c r="AC39" s="53">
        <v>948</v>
      </c>
      <c r="AD39" s="53">
        <v>948</v>
      </c>
      <c r="AE39" s="53">
        <v>942</v>
      </c>
      <c r="AF39" s="54">
        <v>948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9">
        <v>1002</v>
      </c>
      <c r="C40" s="62">
        <v>984</v>
      </c>
      <c r="D40" s="62">
        <v>990</v>
      </c>
      <c r="E40" s="62">
        <v>996</v>
      </c>
      <c r="F40" s="62">
        <v>966</v>
      </c>
      <c r="G40" s="62">
        <v>978</v>
      </c>
      <c r="H40" s="62">
        <v>972</v>
      </c>
      <c r="I40" s="62">
        <v>954</v>
      </c>
      <c r="J40" s="62">
        <v>954</v>
      </c>
      <c r="K40" s="62">
        <v>990</v>
      </c>
      <c r="L40" s="62">
        <v>972</v>
      </c>
      <c r="M40" s="62">
        <v>978</v>
      </c>
      <c r="N40" s="62">
        <v>978</v>
      </c>
      <c r="O40" s="62">
        <v>978</v>
      </c>
      <c r="P40" s="62">
        <v>996</v>
      </c>
      <c r="Q40" s="62">
        <v>972</v>
      </c>
      <c r="R40" s="62">
        <v>972</v>
      </c>
      <c r="S40" s="62">
        <v>990</v>
      </c>
      <c r="T40" s="62">
        <v>966</v>
      </c>
      <c r="U40" s="62">
        <v>972</v>
      </c>
      <c r="V40" s="62">
        <v>978</v>
      </c>
      <c r="W40" s="62">
        <v>966</v>
      </c>
      <c r="X40" s="62">
        <v>960</v>
      </c>
      <c r="Y40" s="62">
        <v>1026</v>
      </c>
      <c r="Z40" s="62">
        <v>996</v>
      </c>
      <c r="AA40" s="62">
        <v>954</v>
      </c>
      <c r="AB40" s="62">
        <v>942</v>
      </c>
      <c r="AC40" s="62">
        <v>942</v>
      </c>
      <c r="AD40" s="62">
        <v>954</v>
      </c>
      <c r="AE40" s="62">
        <v>960</v>
      </c>
      <c r="AF40" s="64">
        <v>948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9">
        <v>972</v>
      </c>
      <c r="C41" s="62">
        <v>972</v>
      </c>
      <c r="D41" s="62">
        <v>972</v>
      </c>
      <c r="E41" s="62">
        <v>984</v>
      </c>
      <c r="F41" s="62">
        <v>978</v>
      </c>
      <c r="G41" s="62">
        <v>996</v>
      </c>
      <c r="H41" s="62">
        <v>984</v>
      </c>
      <c r="I41" s="62">
        <v>960</v>
      </c>
      <c r="J41" s="62">
        <v>960</v>
      </c>
      <c r="K41" s="62">
        <v>972</v>
      </c>
      <c r="L41" s="62">
        <v>948</v>
      </c>
      <c r="M41" s="62">
        <v>972</v>
      </c>
      <c r="N41" s="62">
        <v>984</v>
      </c>
      <c r="O41" s="62">
        <v>990</v>
      </c>
      <c r="P41" s="62">
        <v>990</v>
      </c>
      <c r="Q41" s="62">
        <v>966</v>
      </c>
      <c r="R41" s="62">
        <v>972</v>
      </c>
      <c r="S41" s="62">
        <v>978</v>
      </c>
      <c r="T41" s="62">
        <v>972</v>
      </c>
      <c r="U41" s="62">
        <v>978</v>
      </c>
      <c r="V41" s="62">
        <v>990</v>
      </c>
      <c r="W41" s="62">
        <v>978</v>
      </c>
      <c r="X41" s="62">
        <v>972</v>
      </c>
      <c r="Y41" s="62">
        <v>954</v>
      </c>
      <c r="Z41" s="62">
        <v>942</v>
      </c>
      <c r="AA41" s="62">
        <v>924</v>
      </c>
      <c r="AB41" s="62">
        <v>942</v>
      </c>
      <c r="AC41" s="62">
        <v>948</v>
      </c>
      <c r="AD41" s="62">
        <v>930</v>
      </c>
      <c r="AE41" s="62">
        <v>960</v>
      </c>
      <c r="AF41" s="64">
        <v>930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9">
        <v>966</v>
      </c>
      <c r="C42" s="62">
        <v>972</v>
      </c>
      <c r="D42" s="62">
        <v>966</v>
      </c>
      <c r="E42" s="62">
        <v>978</v>
      </c>
      <c r="F42" s="62">
        <v>990</v>
      </c>
      <c r="G42" s="62">
        <v>990</v>
      </c>
      <c r="H42" s="62">
        <v>996</v>
      </c>
      <c r="I42" s="62">
        <v>978</v>
      </c>
      <c r="J42" s="62">
        <v>966</v>
      </c>
      <c r="K42" s="62">
        <v>966</v>
      </c>
      <c r="L42" s="62">
        <v>954</v>
      </c>
      <c r="M42" s="62">
        <v>984</v>
      </c>
      <c r="N42" s="62">
        <v>990</v>
      </c>
      <c r="O42" s="62">
        <v>990</v>
      </c>
      <c r="P42" s="62">
        <v>984</v>
      </c>
      <c r="Q42" s="62">
        <v>954</v>
      </c>
      <c r="R42" s="62">
        <v>960</v>
      </c>
      <c r="S42" s="62">
        <v>978</v>
      </c>
      <c r="T42" s="62">
        <v>978</v>
      </c>
      <c r="U42" s="62">
        <v>984</v>
      </c>
      <c r="V42" s="62">
        <v>996</v>
      </c>
      <c r="W42" s="62">
        <v>990</v>
      </c>
      <c r="X42" s="62">
        <v>984</v>
      </c>
      <c r="Y42" s="62">
        <v>954</v>
      </c>
      <c r="Z42" s="62">
        <v>906</v>
      </c>
      <c r="AA42" s="62">
        <v>966</v>
      </c>
      <c r="AB42" s="62">
        <v>936</v>
      </c>
      <c r="AC42" s="62">
        <v>942</v>
      </c>
      <c r="AD42" s="62">
        <v>942</v>
      </c>
      <c r="AE42" s="62">
        <v>924</v>
      </c>
      <c r="AF42" s="64">
        <v>954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9">
        <v>942</v>
      </c>
      <c r="C43" s="62">
        <v>936</v>
      </c>
      <c r="D43" s="62">
        <v>960</v>
      </c>
      <c r="E43" s="62">
        <v>912</v>
      </c>
      <c r="F43" s="62">
        <v>954</v>
      </c>
      <c r="G43" s="62">
        <v>948</v>
      </c>
      <c r="H43" s="62">
        <v>996</v>
      </c>
      <c r="I43" s="62">
        <v>972</v>
      </c>
      <c r="J43" s="62">
        <v>936</v>
      </c>
      <c r="K43" s="62">
        <v>924</v>
      </c>
      <c r="L43" s="62">
        <v>954</v>
      </c>
      <c r="M43" s="62">
        <v>960</v>
      </c>
      <c r="N43" s="62">
        <v>954</v>
      </c>
      <c r="O43" s="62">
        <v>948</v>
      </c>
      <c r="P43" s="62">
        <v>972</v>
      </c>
      <c r="Q43" s="62">
        <v>930</v>
      </c>
      <c r="R43" s="62">
        <v>900</v>
      </c>
      <c r="S43" s="62">
        <v>960</v>
      </c>
      <c r="T43" s="62">
        <v>936</v>
      </c>
      <c r="U43" s="62">
        <v>942</v>
      </c>
      <c r="V43" s="62">
        <v>954</v>
      </c>
      <c r="W43" s="62">
        <v>954</v>
      </c>
      <c r="X43" s="62">
        <v>948</v>
      </c>
      <c r="Y43" s="62">
        <v>912</v>
      </c>
      <c r="Z43" s="62">
        <v>822</v>
      </c>
      <c r="AA43" s="62">
        <v>858</v>
      </c>
      <c r="AB43" s="62">
        <v>864</v>
      </c>
      <c r="AC43" s="62">
        <v>858</v>
      </c>
      <c r="AD43" s="62">
        <v>852</v>
      </c>
      <c r="AE43" s="62">
        <v>864</v>
      </c>
      <c r="AF43" s="64">
        <v>846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9">
        <v>942</v>
      </c>
      <c r="C44" s="62">
        <v>942</v>
      </c>
      <c r="D44" s="62">
        <v>930</v>
      </c>
      <c r="E44" s="62">
        <v>930</v>
      </c>
      <c r="F44" s="62">
        <v>948</v>
      </c>
      <c r="G44" s="62">
        <v>966</v>
      </c>
      <c r="H44" s="62">
        <v>948</v>
      </c>
      <c r="I44" s="62">
        <v>960</v>
      </c>
      <c r="J44" s="62">
        <v>924</v>
      </c>
      <c r="K44" s="62">
        <v>948</v>
      </c>
      <c r="L44" s="62">
        <v>912</v>
      </c>
      <c r="M44" s="62">
        <v>960</v>
      </c>
      <c r="N44" s="62">
        <v>942</v>
      </c>
      <c r="O44" s="62">
        <v>954</v>
      </c>
      <c r="P44" s="62">
        <v>960</v>
      </c>
      <c r="Q44" s="62">
        <v>960</v>
      </c>
      <c r="R44" s="62">
        <v>924</v>
      </c>
      <c r="S44" s="62">
        <v>936</v>
      </c>
      <c r="T44" s="62">
        <v>930</v>
      </c>
      <c r="U44" s="62">
        <v>942</v>
      </c>
      <c r="V44" s="62">
        <v>942</v>
      </c>
      <c r="W44" s="62">
        <v>942</v>
      </c>
      <c r="X44" s="62">
        <v>924</v>
      </c>
      <c r="Y44" s="62">
        <v>924</v>
      </c>
      <c r="Z44" s="62">
        <v>864</v>
      </c>
      <c r="AA44" s="62">
        <v>864</v>
      </c>
      <c r="AB44" s="62">
        <v>858</v>
      </c>
      <c r="AC44" s="62">
        <v>858</v>
      </c>
      <c r="AD44" s="62">
        <v>858</v>
      </c>
      <c r="AE44" s="62">
        <v>882</v>
      </c>
      <c r="AF44" s="64">
        <v>870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9">
        <v>972</v>
      </c>
      <c r="C45" s="62">
        <v>966</v>
      </c>
      <c r="D45" s="62">
        <v>960</v>
      </c>
      <c r="E45" s="62">
        <v>984</v>
      </c>
      <c r="F45" s="62">
        <v>984</v>
      </c>
      <c r="G45" s="62">
        <v>990</v>
      </c>
      <c r="H45" s="62">
        <v>960</v>
      </c>
      <c r="I45" s="62">
        <v>954</v>
      </c>
      <c r="J45" s="62">
        <v>966</v>
      </c>
      <c r="K45" s="62">
        <v>972</v>
      </c>
      <c r="L45" s="62">
        <v>924</v>
      </c>
      <c r="M45" s="62">
        <v>966</v>
      </c>
      <c r="N45" s="62">
        <v>984</v>
      </c>
      <c r="O45" s="62">
        <v>990</v>
      </c>
      <c r="P45" s="62">
        <v>936</v>
      </c>
      <c r="Q45" s="62">
        <v>972</v>
      </c>
      <c r="R45" s="62">
        <v>966</v>
      </c>
      <c r="S45" s="62">
        <v>972</v>
      </c>
      <c r="T45" s="62">
        <v>972</v>
      </c>
      <c r="U45" s="62">
        <v>984</v>
      </c>
      <c r="V45" s="62">
        <v>990</v>
      </c>
      <c r="W45" s="62">
        <v>984</v>
      </c>
      <c r="X45" s="62">
        <v>966</v>
      </c>
      <c r="Y45" s="62">
        <v>954</v>
      </c>
      <c r="Z45" s="62">
        <v>936</v>
      </c>
      <c r="AA45" s="62">
        <v>930</v>
      </c>
      <c r="AB45" s="62">
        <v>942</v>
      </c>
      <c r="AC45" s="62">
        <v>936</v>
      </c>
      <c r="AD45" s="62">
        <v>930</v>
      </c>
      <c r="AE45" s="62">
        <v>948</v>
      </c>
      <c r="AF45" s="64">
        <v>960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9">
        <v>978</v>
      </c>
      <c r="C46" s="62">
        <v>978</v>
      </c>
      <c r="D46" s="62">
        <v>966</v>
      </c>
      <c r="E46" s="62">
        <v>978</v>
      </c>
      <c r="F46" s="62">
        <v>966</v>
      </c>
      <c r="G46" s="62">
        <v>996</v>
      </c>
      <c r="H46" s="62">
        <v>996</v>
      </c>
      <c r="I46" s="62">
        <v>972</v>
      </c>
      <c r="J46" s="62">
        <v>972</v>
      </c>
      <c r="K46" s="62">
        <v>960</v>
      </c>
      <c r="L46" s="62">
        <v>972</v>
      </c>
      <c r="M46" s="62">
        <v>978</v>
      </c>
      <c r="N46" s="62">
        <v>972</v>
      </c>
      <c r="O46" s="62">
        <v>984</v>
      </c>
      <c r="P46" s="62">
        <v>978</v>
      </c>
      <c r="Q46" s="62">
        <v>966</v>
      </c>
      <c r="R46" s="62">
        <v>966</v>
      </c>
      <c r="S46" s="62">
        <v>984</v>
      </c>
      <c r="T46" s="62">
        <v>972</v>
      </c>
      <c r="U46" s="62">
        <v>984</v>
      </c>
      <c r="V46" s="62">
        <v>996</v>
      </c>
      <c r="W46" s="62">
        <v>984</v>
      </c>
      <c r="X46" s="62">
        <v>966</v>
      </c>
      <c r="Y46" s="62">
        <v>954</v>
      </c>
      <c r="Z46" s="62">
        <v>930</v>
      </c>
      <c r="AA46" s="62">
        <v>972</v>
      </c>
      <c r="AB46" s="62">
        <v>942</v>
      </c>
      <c r="AC46" s="62">
        <v>942</v>
      </c>
      <c r="AD46" s="62">
        <v>924</v>
      </c>
      <c r="AE46" s="62">
        <v>954</v>
      </c>
      <c r="AF46" s="64">
        <v>954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984</v>
      </c>
      <c r="C47" s="62">
        <v>978</v>
      </c>
      <c r="D47" s="62">
        <v>966</v>
      </c>
      <c r="E47" s="62">
        <v>978</v>
      </c>
      <c r="F47" s="62">
        <v>984</v>
      </c>
      <c r="G47" s="62">
        <v>990</v>
      </c>
      <c r="H47" s="62">
        <v>990</v>
      </c>
      <c r="I47" s="62">
        <v>966</v>
      </c>
      <c r="J47" s="62">
        <v>972</v>
      </c>
      <c r="K47" s="62">
        <v>972</v>
      </c>
      <c r="L47" s="62">
        <v>972</v>
      </c>
      <c r="M47" s="62">
        <v>972</v>
      </c>
      <c r="N47" s="62">
        <v>984</v>
      </c>
      <c r="O47" s="62">
        <v>990</v>
      </c>
      <c r="P47" s="62">
        <v>972</v>
      </c>
      <c r="Q47" s="62">
        <v>966</v>
      </c>
      <c r="R47" s="62">
        <v>972</v>
      </c>
      <c r="S47" s="62">
        <v>978</v>
      </c>
      <c r="T47" s="62">
        <v>978</v>
      </c>
      <c r="U47" s="62">
        <v>984</v>
      </c>
      <c r="V47" s="62">
        <v>978</v>
      </c>
      <c r="W47" s="62">
        <v>978</v>
      </c>
      <c r="X47" s="62">
        <v>966</v>
      </c>
      <c r="Y47" s="62">
        <v>966</v>
      </c>
      <c r="Z47" s="62">
        <v>948</v>
      </c>
      <c r="AA47" s="62">
        <v>972</v>
      </c>
      <c r="AB47" s="62">
        <v>948</v>
      </c>
      <c r="AC47" s="62">
        <v>948</v>
      </c>
      <c r="AD47" s="62">
        <v>966</v>
      </c>
      <c r="AE47" s="62">
        <v>948</v>
      </c>
      <c r="AF47" s="64">
        <v>942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9">
        <v>972</v>
      </c>
      <c r="C48" s="62">
        <v>978</v>
      </c>
      <c r="D48" s="62">
        <v>978</v>
      </c>
      <c r="E48" s="62">
        <v>966</v>
      </c>
      <c r="F48" s="62">
        <v>966</v>
      </c>
      <c r="G48" s="62">
        <v>996</v>
      </c>
      <c r="H48" s="62">
        <v>996</v>
      </c>
      <c r="I48" s="62">
        <v>966</v>
      </c>
      <c r="J48" s="62">
        <v>972</v>
      </c>
      <c r="K48" s="62">
        <v>972</v>
      </c>
      <c r="L48" s="62">
        <v>990</v>
      </c>
      <c r="M48" s="62">
        <v>972</v>
      </c>
      <c r="N48" s="62">
        <v>978</v>
      </c>
      <c r="O48" s="62">
        <v>984</v>
      </c>
      <c r="P48" s="62">
        <v>966</v>
      </c>
      <c r="Q48" s="62">
        <v>966</v>
      </c>
      <c r="R48" s="62">
        <v>984</v>
      </c>
      <c r="S48" s="62">
        <v>978</v>
      </c>
      <c r="T48" s="62">
        <v>966</v>
      </c>
      <c r="U48" s="62">
        <v>984</v>
      </c>
      <c r="V48" s="62">
        <v>990</v>
      </c>
      <c r="W48" s="62">
        <v>978</v>
      </c>
      <c r="X48" s="62">
        <v>966</v>
      </c>
      <c r="Y48" s="62">
        <v>960</v>
      </c>
      <c r="Z48" s="62">
        <v>924</v>
      </c>
      <c r="AA48" s="62">
        <v>972</v>
      </c>
      <c r="AB48" s="62">
        <v>954</v>
      </c>
      <c r="AC48" s="62">
        <v>930</v>
      </c>
      <c r="AD48" s="62">
        <v>948</v>
      </c>
      <c r="AE48" s="62">
        <v>924</v>
      </c>
      <c r="AF48" s="64">
        <v>948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9">
        <v>978</v>
      </c>
      <c r="C49" s="62">
        <v>978</v>
      </c>
      <c r="D49" s="62">
        <v>972</v>
      </c>
      <c r="E49" s="62">
        <v>978</v>
      </c>
      <c r="F49" s="62">
        <v>972</v>
      </c>
      <c r="G49" s="62">
        <v>996</v>
      </c>
      <c r="H49" s="62">
        <v>990</v>
      </c>
      <c r="I49" s="62">
        <v>978</v>
      </c>
      <c r="J49" s="62">
        <v>972</v>
      </c>
      <c r="K49" s="62">
        <v>978</v>
      </c>
      <c r="L49" s="62">
        <v>972</v>
      </c>
      <c r="M49" s="62">
        <v>978</v>
      </c>
      <c r="N49" s="62">
        <v>990</v>
      </c>
      <c r="O49" s="62">
        <v>990</v>
      </c>
      <c r="P49" s="62">
        <v>978</v>
      </c>
      <c r="Q49" s="62">
        <v>966</v>
      </c>
      <c r="R49" s="62">
        <v>972</v>
      </c>
      <c r="S49" s="62">
        <v>990</v>
      </c>
      <c r="T49" s="62">
        <v>978</v>
      </c>
      <c r="U49" s="62">
        <v>996</v>
      </c>
      <c r="V49" s="62">
        <v>984</v>
      </c>
      <c r="W49" s="62">
        <v>984</v>
      </c>
      <c r="X49" s="62">
        <v>972</v>
      </c>
      <c r="Y49" s="62">
        <v>966</v>
      </c>
      <c r="Z49" s="62">
        <v>948</v>
      </c>
      <c r="AA49" s="62">
        <v>954</v>
      </c>
      <c r="AB49" s="62">
        <v>948</v>
      </c>
      <c r="AC49" s="62">
        <v>936</v>
      </c>
      <c r="AD49" s="62">
        <v>960</v>
      </c>
      <c r="AE49" s="62">
        <v>954</v>
      </c>
      <c r="AF49" s="64">
        <v>948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50">
        <v>978</v>
      </c>
      <c r="C50" s="63">
        <v>972</v>
      </c>
      <c r="D50" s="63">
        <v>990</v>
      </c>
      <c r="E50" s="63">
        <v>972</v>
      </c>
      <c r="F50" s="63">
        <v>984</v>
      </c>
      <c r="G50" s="63">
        <v>996</v>
      </c>
      <c r="H50" s="63">
        <v>990</v>
      </c>
      <c r="I50" s="63">
        <v>978</v>
      </c>
      <c r="J50" s="63">
        <v>984</v>
      </c>
      <c r="K50" s="63">
        <v>966</v>
      </c>
      <c r="L50" s="63">
        <v>990</v>
      </c>
      <c r="M50" s="63">
        <v>996</v>
      </c>
      <c r="N50" s="63">
        <v>990</v>
      </c>
      <c r="O50" s="63">
        <v>1002</v>
      </c>
      <c r="P50" s="63">
        <v>972</v>
      </c>
      <c r="Q50" s="63">
        <v>978</v>
      </c>
      <c r="R50" s="63">
        <v>984</v>
      </c>
      <c r="S50" s="63">
        <v>984</v>
      </c>
      <c r="T50" s="63">
        <v>990</v>
      </c>
      <c r="U50" s="63">
        <v>984</v>
      </c>
      <c r="V50" s="63">
        <v>990</v>
      </c>
      <c r="W50" s="63">
        <v>984</v>
      </c>
      <c r="X50" s="63">
        <v>984</v>
      </c>
      <c r="Y50" s="63">
        <v>972</v>
      </c>
      <c r="Z50" s="63">
        <v>942</v>
      </c>
      <c r="AA50" s="63">
        <v>960</v>
      </c>
      <c r="AB50" s="63">
        <v>948</v>
      </c>
      <c r="AC50" s="63">
        <v>942</v>
      </c>
      <c r="AD50" s="63">
        <v>912</v>
      </c>
      <c r="AE50" s="63">
        <v>960</v>
      </c>
      <c r="AF50" s="65">
        <v>954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4">
        <v>978</v>
      </c>
      <c r="C51" s="53">
        <v>972</v>
      </c>
      <c r="D51" s="53">
        <v>990</v>
      </c>
      <c r="E51" s="53">
        <v>972</v>
      </c>
      <c r="F51" s="53">
        <v>996</v>
      </c>
      <c r="G51" s="53">
        <v>990</v>
      </c>
      <c r="H51" s="53">
        <v>1002</v>
      </c>
      <c r="I51" s="53">
        <v>978</v>
      </c>
      <c r="J51" s="53">
        <v>978</v>
      </c>
      <c r="K51" s="53">
        <v>990</v>
      </c>
      <c r="L51" s="53">
        <v>978</v>
      </c>
      <c r="M51" s="53">
        <v>990</v>
      </c>
      <c r="N51" s="53">
        <v>996</v>
      </c>
      <c r="O51" s="53">
        <v>996</v>
      </c>
      <c r="P51" s="53">
        <v>972</v>
      </c>
      <c r="Q51" s="53">
        <v>984</v>
      </c>
      <c r="R51" s="53">
        <v>978</v>
      </c>
      <c r="S51" s="53">
        <v>984</v>
      </c>
      <c r="T51" s="53">
        <v>972</v>
      </c>
      <c r="U51" s="53">
        <v>984</v>
      </c>
      <c r="V51" s="53">
        <v>990</v>
      </c>
      <c r="W51" s="53">
        <v>990</v>
      </c>
      <c r="X51" s="53">
        <v>984</v>
      </c>
      <c r="Y51" s="53">
        <v>972</v>
      </c>
      <c r="Z51" s="53">
        <v>942</v>
      </c>
      <c r="AA51" s="53">
        <v>948</v>
      </c>
      <c r="AB51" s="53">
        <v>948</v>
      </c>
      <c r="AC51" s="53">
        <v>960</v>
      </c>
      <c r="AD51" s="53">
        <v>948</v>
      </c>
      <c r="AE51" s="53">
        <v>972</v>
      </c>
      <c r="AF51" s="54">
        <v>948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9">
        <v>978</v>
      </c>
      <c r="C52" s="62">
        <v>984</v>
      </c>
      <c r="D52" s="62">
        <v>984</v>
      </c>
      <c r="E52" s="62">
        <v>984</v>
      </c>
      <c r="F52" s="62">
        <v>996</v>
      </c>
      <c r="G52" s="62">
        <v>996</v>
      </c>
      <c r="H52" s="62">
        <v>996</v>
      </c>
      <c r="I52" s="62">
        <v>990</v>
      </c>
      <c r="J52" s="62">
        <v>984</v>
      </c>
      <c r="K52" s="62">
        <v>966</v>
      </c>
      <c r="L52" s="62">
        <v>984</v>
      </c>
      <c r="M52" s="62">
        <v>978</v>
      </c>
      <c r="N52" s="62">
        <v>996</v>
      </c>
      <c r="O52" s="62">
        <v>990</v>
      </c>
      <c r="P52" s="62">
        <v>972</v>
      </c>
      <c r="Q52" s="62">
        <v>978</v>
      </c>
      <c r="R52" s="62">
        <v>978</v>
      </c>
      <c r="S52" s="62">
        <v>984</v>
      </c>
      <c r="T52" s="62">
        <v>984</v>
      </c>
      <c r="U52" s="62">
        <v>990</v>
      </c>
      <c r="V52" s="62">
        <v>978</v>
      </c>
      <c r="W52" s="62">
        <v>984</v>
      </c>
      <c r="X52" s="62">
        <v>984</v>
      </c>
      <c r="Y52" s="62">
        <v>960</v>
      </c>
      <c r="Z52" s="62">
        <v>948</v>
      </c>
      <c r="AA52" s="62">
        <v>948</v>
      </c>
      <c r="AB52" s="62">
        <v>930</v>
      </c>
      <c r="AC52" s="62">
        <v>942</v>
      </c>
      <c r="AD52" s="62">
        <v>948</v>
      </c>
      <c r="AE52" s="62">
        <v>936</v>
      </c>
      <c r="AF52" s="64">
        <v>954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9">
        <v>984</v>
      </c>
      <c r="C53" s="62">
        <v>978</v>
      </c>
      <c r="D53" s="62">
        <v>984</v>
      </c>
      <c r="E53" s="62">
        <v>972</v>
      </c>
      <c r="F53" s="62">
        <v>972</v>
      </c>
      <c r="G53" s="62">
        <v>996</v>
      </c>
      <c r="H53" s="62">
        <v>996</v>
      </c>
      <c r="I53" s="62">
        <v>978</v>
      </c>
      <c r="J53" s="62">
        <v>972</v>
      </c>
      <c r="K53" s="62">
        <v>972</v>
      </c>
      <c r="L53" s="62">
        <v>978</v>
      </c>
      <c r="M53" s="62">
        <v>978</v>
      </c>
      <c r="N53" s="62">
        <v>990</v>
      </c>
      <c r="O53" s="62">
        <v>984</v>
      </c>
      <c r="P53" s="62">
        <v>972</v>
      </c>
      <c r="Q53" s="62">
        <v>984</v>
      </c>
      <c r="R53" s="62">
        <v>978</v>
      </c>
      <c r="S53" s="62">
        <v>972</v>
      </c>
      <c r="T53" s="62">
        <v>972</v>
      </c>
      <c r="U53" s="62">
        <v>978</v>
      </c>
      <c r="V53" s="62">
        <v>978</v>
      </c>
      <c r="W53" s="62">
        <v>984</v>
      </c>
      <c r="X53" s="62">
        <v>978</v>
      </c>
      <c r="Y53" s="62">
        <v>960</v>
      </c>
      <c r="Z53" s="62">
        <v>942</v>
      </c>
      <c r="AA53" s="62">
        <v>942</v>
      </c>
      <c r="AB53" s="62">
        <v>954</v>
      </c>
      <c r="AC53" s="62">
        <v>948</v>
      </c>
      <c r="AD53" s="62">
        <v>936</v>
      </c>
      <c r="AE53" s="62">
        <v>942</v>
      </c>
      <c r="AF53" s="64">
        <v>966</v>
      </c>
      <c r="AG53" s="210" t="str">
        <f>CONCATENATE(B3,"合計")</f>
        <v>12月合計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50">
        <v>972</v>
      </c>
      <c r="C54" s="63">
        <v>978</v>
      </c>
      <c r="D54" s="63">
        <v>978</v>
      </c>
      <c r="E54" s="63">
        <v>984</v>
      </c>
      <c r="F54" s="63">
        <v>978</v>
      </c>
      <c r="G54" s="63">
        <v>990</v>
      </c>
      <c r="H54" s="63">
        <v>990</v>
      </c>
      <c r="I54" s="63">
        <v>978</v>
      </c>
      <c r="J54" s="63">
        <v>978</v>
      </c>
      <c r="K54" s="63">
        <v>960</v>
      </c>
      <c r="L54" s="63">
        <v>978</v>
      </c>
      <c r="M54" s="63">
        <v>978</v>
      </c>
      <c r="N54" s="63">
        <v>984</v>
      </c>
      <c r="O54" s="63">
        <v>990</v>
      </c>
      <c r="P54" s="63">
        <v>966</v>
      </c>
      <c r="Q54" s="63">
        <v>960</v>
      </c>
      <c r="R54" s="63">
        <v>966</v>
      </c>
      <c r="S54" s="63">
        <v>978</v>
      </c>
      <c r="T54" s="63">
        <v>978</v>
      </c>
      <c r="U54" s="63">
        <v>996</v>
      </c>
      <c r="V54" s="63">
        <v>978</v>
      </c>
      <c r="W54" s="63">
        <v>984</v>
      </c>
      <c r="X54" s="63">
        <v>972</v>
      </c>
      <c r="Y54" s="63">
        <v>954</v>
      </c>
      <c r="Z54" s="63">
        <v>936</v>
      </c>
      <c r="AA54" s="63">
        <v>948</v>
      </c>
      <c r="AB54" s="63">
        <v>930</v>
      </c>
      <c r="AC54" s="63">
        <v>948</v>
      </c>
      <c r="AD54" s="63">
        <v>936</v>
      </c>
      <c r="AE54" s="63">
        <v>942</v>
      </c>
      <c r="AF54" s="65">
        <v>954</v>
      </c>
      <c r="AG54" s="210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46326</v>
      </c>
      <c r="C55" s="11">
        <f t="shared" ref="C55:AF55" si="3">SUM(C7:C54)</f>
        <v>46584</v>
      </c>
      <c r="D55" s="11">
        <f t="shared" si="3"/>
        <v>46398</v>
      </c>
      <c r="E55" s="11">
        <f t="shared" si="3"/>
        <v>46548</v>
      </c>
      <c r="F55" s="11">
        <f t="shared" si="3"/>
        <v>45972</v>
      </c>
      <c r="G55" s="11">
        <f t="shared" si="3"/>
        <v>47130</v>
      </c>
      <c r="H55" s="11">
        <f t="shared" si="3"/>
        <v>47244</v>
      </c>
      <c r="I55" s="11">
        <f t="shared" si="3"/>
        <v>46230</v>
      </c>
      <c r="J55" s="11">
        <f t="shared" si="3"/>
        <v>46128</v>
      </c>
      <c r="K55" s="11">
        <f t="shared" si="3"/>
        <v>46500</v>
      </c>
      <c r="L55" s="11">
        <f t="shared" si="3"/>
        <v>46188</v>
      </c>
      <c r="M55" s="11">
        <f t="shared" si="3"/>
        <v>46566</v>
      </c>
      <c r="N55" s="11">
        <f t="shared" si="3"/>
        <v>46854</v>
      </c>
      <c r="O55" s="11">
        <f t="shared" si="3"/>
        <v>47160</v>
      </c>
      <c r="P55" s="11">
        <f t="shared" si="3"/>
        <v>46848</v>
      </c>
      <c r="Q55" s="11">
        <f t="shared" si="3"/>
        <v>46242</v>
      </c>
      <c r="R55" s="11">
        <f t="shared" si="3"/>
        <v>46290</v>
      </c>
      <c r="S55" s="11">
        <f t="shared" si="3"/>
        <v>46608</v>
      </c>
      <c r="T55" s="11">
        <f t="shared" si="3"/>
        <v>46344</v>
      </c>
      <c r="U55" s="11">
        <f t="shared" si="3"/>
        <v>46380</v>
      </c>
      <c r="V55" s="11">
        <f t="shared" si="3"/>
        <v>47070</v>
      </c>
      <c r="W55" s="11">
        <f t="shared" si="3"/>
        <v>46374</v>
      </c>
      <c r="X55" s="11">
        <f>SUM(X7:X54)</f>
        <v>45882</v>
      </c>
      <c r="Y55" s="11">
        <f t="shared" si="3"/>
        <v>47448</v>
      </c>
      <c r="Z55" s="11">
        <f t="shared" si="3"/>
        <v>46374</v>
      </c>
      <c r="AA55" s="11">
        <f t="shared" si="3"/>
        <v>44652</v>
      </c>
      <c r="AB55" s="11">
        <f t="shared" si="3"/>
        <v>44340</v>
      </c>
      <c r="AC55" s="11">
        <f t="shared" si="3"/>
        <v>44748</v>
      </c>
      <c r="AD55" s="11">
        <f t="shared" si="3"/>
        <v>44070</v>
      </c>
      <c r="AE55" s="11">
        <f t="shared" si="3"/>
        <v>44466</v>
      </c>
      <c r="AF55" s="12">
        <f t="shared" si="3"/>
        <v>44718</v>
      </c>
      <c r="AG55" s="203">
        <f>SUM(B55:AF55)</f>
        <v>1430682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 t="shared" ref="B56:AF56" si="4">IF(B4="",SUM(B23:B50),0)</f>
        <v>26808</v>
      </c>
      <c r="C56" s="7">
        <f t="shared" si="4"/>
        <v>27138</v>
      </c>
      <c r="D56" s="7">
        <f t="shared" si="4"/>
        <v>26880</v>
      </c>
      <c r="E56" s="7">
        <f t="shared" si="4"/>
        <v>27156</v>
      </c>
      <c r="F56" s="7">
        <f t="shared" si="4"/>
        <v>26496</v>
      </c>
      <c r="G56" s="7">
        <f t="shared" si="4"/>
        <v>27426</v>
      </c>
      <c r="H56" s="7">
        <f t="shared" si="4"/>
        <v>0</v>
      </c>
      <c r="I56" s="7">
        <f t="shared" si="4"/>
        <v>26586</v>
      </c>
      <c r="J56" s="7">
        <f t="shared" si="4"/>
        <v>26622</v>
      </c>
      <c r="K56" s="7">
        <f t="shared" si="4"/>
        <v>27078</v>
      </c>
      <c r="L56" s="7">
        <f t="shared" si="4"/>
        <v>26742</v>
      </c>
      <c r="M56" s="7">
        <f t="shared" si="4"/>
        <v>26832</v>
      </c>
      <c r="N56" s="7">
        <f t="shared" si="4"/>
        <v>27216</v>
      </c>
      <c r="O56" s="7">
        <f t="shared" si="4"/>
        <v>0</v>
      </c>
      <c r="P56" s="7">
        <f t="shared" si="4"/>
        <v>27138</v>
      </c>
      <c r="Q56" s="7">
        <f t="shared" si="4"/>
        <v>26904</v>
      </c>
      <c r="R56" s="7">
        <f t="shared" si="4"/>
        <v>26838</v>
      </c>
      <c r="S56" s="7">
        <f t="shared" si="4"/>
        <v>27108</v>
      </c>
      <c r="T56" s="7">
        <f t="shared" si="4"/>
        <v>26862</v>
      </c>
      <c r="U56" s="7">
        <f t="shared" si="4"/>
        <v>26886</v>
      </c>
      <c r="V56" s="7">
        <f t="shared" si="4"/>
        <v>0</v>
      </c>
      <c r="W56" s="7">
        <f t="shared" si="4"/>
        <v>26772</v>
      </c>
      <c r="X56" s="7">
        <f t="shared" si="4"/>
        <v>26412</v>
      </c>
      <c r="Y56" s="7">
        <f t="shared" si="4"/>
        <v>27432</v>
      </c>
      <c r="Z56" s="7">
        <f t="shared" si="4"/>
        <v>26604</v>
      </c>
      <c r="AA56" s="7">
        <f t="shared" si="4"/>
        <v>26040</v>
      </c>
      <c r="AB56" s="7">
        <f t="shared" si="4"/>
        <v>25554</v>
      </c>
      <c r="AC56" s="7">
        <f t="shared" si="4"/>
        <v>0</v>
      </c>
      <c r="AD56" s="7">
        <f t="shared" si="4"/>
        <v>25464</v>
      </c>
      <c r="AE56" s="7">
        <f t="shared" si="4"/>
        <v>0</v>
      </c>
      <c r="AF56" s="24">
        <f t="shared" si="4"/>
        <v>0</v>
      </c>
      <c r="AG56" s="41">
        <f>SUM(B56:AF56)</f>
        <v>668994</v>
      </c>
    </row>
    <row r="57" spans="1:45" x14ac:dyDescent="0.2">
      <c r="A57" s="33" t="s">
        <v>55</v>
      </c>
      <c r="B57" s="7">
        <f t="shared" ref="B57:AF57" si="5">IF(B4="",SUM(B7:B22,B51:B54),SUM(B7:B54))</f>
        <v>19518</v>
      </c>
      <c r="C57" s="7">
        <f t="shared" si="5"/>
        <v>19446</v>
      </c>
      <c r="D57" s="7">
        <f t="shared" si="5"/>
        <v>19518</v>
      </c>
      <c r="E57" s="7">
        <f t="shared" si="5"/>
        <v>19392</v>
      </c>
      <c r="F57" s="7">
        <f t="shared" si="5"/>
        <v>19476</v>
      </c>
      <c r="G57" s="7">
        <f t="shared" si="5"/>
        <v>19704</v>
      </c>
      <c r="H57" s="7">
        <f t="shared" si="5"/>
        <v>47244</v>
      </c>
      <c r="I57" s="7">
        <f t="shared" si="5"/>
        <v>19644</v>
      </c>
      <c r="J57" s="7">
        <f t="shared" si="5"/>
        <v>19506</v>
      </c>
      <c r="K57" s="7">
        <f t="shared" si="5"/>
        <v>19422</v>
      </c>
      <c r="L57" s="7">
        <f t="shared" si="5"/>
        <v>19446</v>
      </c>
      <c r="M57" s="7">
        <f t="shared" si="5"/>
        <v>19734</v>
      </c>
      <c r="N57" s="7">
        <f t="shared" si="5"/>
        <v>19638</v>
      </c>
      <c r="O57" s="7">
        <f t="shared" si="5"/>
        <v>47160</v>
      </c>
      <c r="P57" s="7">
        <f t="shared" si="5"/>
        <v>19710</v>
      </c>
      <c r="Q57" s="7">
        <f t="shared" si="5"/>
        <v>19338</v>
      </c>
      <c r="R57" s="7">
        <f t="shared" si="5"/>
        <v>19452</v>
      </c>
      <c r="S57" s="7">
        <f t="shared" si="5"/>
        <v>19500</v>
      </c>
      <c r="T57" s="7">
        <f t="shared" si="5"/>
        <v>19482</v>
      </c>
      <c r="U57" s="7">
        <f t="shared" si="5"/>
        <v>19494</v>
      </c>
      <c r="V57" s="7">
        <f t="shared" si="5"/>
        <v>47070</v>
      </c>
      <c r="W57" s="7">
        <f t="shared" si="5"/>
        <v>19602</v>
      </c>
      <c r="X57" s="7">
        <f t="shared" si="5"/>
        <v>19470</v>
      </c>
      <c r="Y57" s="7">
        <f t="shared" si="5"/>
        <v>20016</v>
      </c>
      <c r="Z57" s="7">
        <f t="shared" si="5"/>
        <v>19770</v>
      </c>
      <c r="AA57" s="7">
        <f t="shared" si="5"/>
        <v>18612</v>
      </c>
      <c r="AB57" s="7">
        <f t="shared" si="5"/>
        <v>18786</v>
      </c>
      <c r="AC57" s="7">
        <f t="shared" si="5"/>
        <v>44748</v>
      </c>
      <c r="AD57" s="7">
        <f t="shared" si="5"/>
        <v>18606</v>
      </c>
      <c r="AE57" s="7">
        <f t="shared" si="5"/>
        <v>44466</v>
      </c>
      <c r="AF57" s="7">
        <f t="shared" si="5"/>
        <v>44718</v>
      </c>
      <c r="AG57" s="42">
        <f>SUM(B57:AF57)</f>
        <v>761688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965.125</v>
      </c>
      <c r="C59" s="7">
        <f t="shared" si="6"/>
        <v>970.5</v>
      </c>
      <c r="D59" s="7">
        <f t="shared" si="6"/>
        <v>966.625</v>
      </c>
      <c r="E59" s="7">
        <f t="shared" si="6"/>
        <v>969.75</v>
      </c>
      <c r="F59" s="7">
        <f t="shared" si="6"/>
        <v>957.75</v>
      </c>
      <c r="G59" s="7">
        <f t="shared" si="6"/>
        <v>981.875</v>
      </c>
      <c r="H59" s="7">
        <f t="shared" si="6"/>
        <v>984.25</v>
      </c>
      <c r="I59" s="7">
        <f t="shared" si="6"/>
        <v>963.125</v>
      </c>
      <c r="J59" s="7">
        <f t="shared" si="6"/>
        <v>961</v>
      </c>
      <c r="K59" s="7">
        <f t="shared" si="6"/>
        <v>968.75</v>
      </c>
      <c r="L59" s="7">
        <f t="shared" si="6"/>
        <v>962.25</v>
      </c>
      <c r="M59" s="7">
        <f t="shared" si="6"/>
        <v>970.125</v>
      </c>
      <c r="N59" s="7">
        <f t="shared" si="6"/>
        <v>976.125</v>
      </c>
      <c r="O59" s="7">
        <f t="shared" si="6"/>
        <v>982.5</v>
      </c>
      <c r="P59" s="7">
        <f t="shared" si="6"/>
        <v>976</v>
      </c>
      <c r="Q59" s="7">
        <f t="shared" si="6"/>
        <v>963.375</v>
      </c>
      <c r="R59" s="7">
        <f t="shared" si="6"/>
        <v>964.375</v>
      </c>
      <c r="S59" s="7">
        <f t="shared" si="6"/>
        <v>971</v>
      </c>
      <c r="T59" s="7">
        <f t="shared" si="6"/>
        <v>965.5</v>
      </c>
      <c r="U59" s="7">
        <f t="shared" si="6"/>
        <v>966.25</v>
      </c>
      <c r="V59" s="7">
        <f t="shared" si="6"/>
        <v>980.625</v>
      </c>
      <c r="W59" s="7">
        <f t="shared" si="6"/>
        <v>966.125</v>
      </c>
      <c r="X59" s="7">
        <f t="shared" si="6"/>
        <v>955.875</v>
      </c>
      <c r="Y59" s="7">
        <f t="shared" si="6"/>
        <v>988.5</v>
      </c>
      <c r="Z59" s="7">
        <f t="shared" si="6"/>
        <v>966.125</v>
      </c>
      <c r="AA59" s="7">
        <f t="shared" si="6"/>
        <v>930.25</v>
      </c>
      <c r="AB59" s="7">
        <f t="shared" si="6"/>
        <v>923.75</v>
      </c>
      <c r="AC59" s="7">
        <f t="shared" si="6"/>
        <v>932.25</v>
      </c>
      <c r="AD59" s="7">
        <f t="shared" si="6"/>
        <v>918.125</v>
      </c>
      <c r="AE59" s="7">
        <f t="shared" si="6"/>
        <v>926.375</v>
      </c>
      <c r="AF59" s="7">
        <f t="shared" si="6"/>
        <v>931.625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" si="7">MAX(B7:B54)</f>
        <v>1002</v>
      </c>
      <c r="C60" s="7">
        <f t="shared" ref="C60:X60" si="8">MAX(C7:C54)</f>
        <v>990</v>
      </c>
      <c r="D60" s="7">
        <f t="shared" si="8"/>
        <v>990</v>
      </c>
      <c r="E60" s="7">
        <f t="shared" si="8"/>
        <v>996</v>
      </c>
      <c r="F60" s="7">
        <f t="shared" si="8"/>
        <v>996</v>
      </c>
      <c r="G60" s="7">
        <f t="shared" si="8"/>
        <v>996</v>
      </c>
      <c r="H60" s="7">
        <f t="shared" si="8"/>
        <v>1002</v>
      </c>
      <c r="I60" s="7">
        <f t="shared" si="8"/>
        <v>1002</v>
      </c>
      <c r="J60" s="7">
        <f t="shared" si="8"/>
        <v>990</v>
      </c>
      <c r="K60" s="7">
        <f t="shared" si="8"/>
        <v>990</v>
      </c>
      <c r="L60" s="7">
        <f t="shared" si="8"/>
        <v>990</v>
      </c>
      <c r="M60" s="7">
        <f t="shared" si="8"/>
        <v>1002</v>
      </c>
      <c r="N60" s="7">
        <f t="shared" si="8"/>
        <v>996</v>
      </c>
      <c r="O60" s="7">
        <f t="shared" si="8"/>
        <v>1002</v>
      </c>
      <c r="P60" s="7">
        <f t="shared" si="8"/>
        <v>1002</v>
      </c>
      <c r="Q60" s="7">
        <f t="shared" si="8"/>
        <v>984</v>
      </c>
      <c r="R60" s="7">
        <f t="shared" si="8"/>
        <v>990</v>
      </c>
      <c r="S60" s="7">
        <f t="shared" si="8"/>
        <v>996</v>
      </c>
      <c r="T60" s="7">
        <f t="shared" si="8"/>
        <v>990</v>
      </c>
      <c r="U60" s="7">
        <f t="shared" si="8"/>
        <v>996</v>
      </c>
      <c r="V60" s="7">
        <f t="shared" si="8"/>
        <v>996</v>
      </c>
      <c r="W60" s="7">
        <f t="shared" si="8"/>
        <v>996</v>
      </c>
      <c r="X60" s="7">
        <f t="shared" si="8"/>
        <v>990</v>
      </c>
      <c r="Y60" s="7">
        <f t="shared" ref="Y60:AF60" si="9">MAX(Y7:Y54)</f>
        <v>1062</v>
      </c>
      <c r="Z60" s="7">
        <f t="shared" si="9"/>
        <v>1044</v>
      </c>
      <c r="AA60" s="7">
        <f t="shared" si="9"/>
        <v>972</v>
      </c>
      <c r="AB60" s="7">
        <f t="shared" si="9"/>
        <v>978</v>
      </c>
      <c r="AC60" s="7">
        <f t="shared" si="9"/>
        <v>966</v>
      </c>
      <c r="AD60" s="7">
        <f t="shared" si="9"/>
        <v>966</v>
      </c>
      <c r="AE60" s="7">
        <f t="shared" si="9"/>
        <v>972</v>
      </c>
      <c r="AF60" s="7">
        <f t="shared" si="9"/>
        <v>966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" si="10">MIN(B7:B54)</f>
        <v>894</v>
      </c>
      <c r="C61" s="7">
        <f t="shared" ref="C61:X61" si="11">MIN(C7:C54)</f>
        <v>930</v>
      </c>
      <c r="D61" s="7">
        <f t="shared" si="11"/>
        <v>900</v>
      </c>
      <c r="E61" s="7">
        <f t="shared" si="11"/>
        <v>912</v>
      </c>
      <c r="F61" s="7">
        <f t="shared" si="11"/>
        <v>876</v>
      </c>
      <c r="G61" s="7">
        <f t="shared" si="11"/>
        <v>942</v>
      </c>
      <c r="H61" s="7">
        <f t="shared" si="11"/>
        <v>924</v>
      </c>
      <c r="I61" s="7">
        <f t="shared" si="11"/>
        <v>918</v>
      </c>
      <c r="J61" s="7">
        <f t="shared" si="11"/>
        <v>900</v>
      </c>
      <c r="K61" s="7">
        <f t="shared" si="11"/>
        <v>918</v>
      </c>
      <c r="L61" s="7">
        <f t="shared" si="11"/>
        <v>900</v>
      </c>
      <c r="M61" s="7">
        <f t="shared" si="11"/>
        <v>912</v>
      </c>
      <c r="N61" s="7">
        <f t="shared" si="11"/>
        <v>918</v>
      </c>
      <c r="O61" s="7">
        <f t="shared" si="11"/>
        <v>948</v>
      </c>
      <c r="P61" s="7">
        <f t="shared" si="11"/>
        <v>912</v>
      </c>
      <c r="Q61" s="7">
        <f t="shared" si="11"/>
        <v>918</v>
      </c>
      <c r="R61" s="7">
        <f t="shared" si="11"/>
        <v>900</v>
      </c>
      <c r="S61" s="7">
        <f t="shared" si="11"/>
        <v>918</v>
      </c>
      <c r="T61" s="7">
        <f t="shared" si="11"/>
        <v>900</v>
      </c>
      <c r="U61" s="7">
        <f t="shared" si="11"/>
        <v>906</v>
      </c>
      <c r="V61" s="7">
        <f t="shared" si="11"/>
        <v>930</v>
      </c>
      <c r="W61" s="7">
        <f t="shared" si="11"/>
        <v>900</v>
      </c>
      <c r="X61" s="7">
        <f t="shared" si="11"/>
        <v>882</v>
      </c>
      <c r="Y61" s="7">
        <f t="shared" ref="Y61:AF61" si="12">MIN(Y7:Y54)</f>
        <v>912</v>
      </c>
      <c r="Z61" s="7">
        <f t="shared" si="12"/>
        <v>732</v>
      </c>
      <c r="AA61" s="7">
        <f t="shared" si="12"/>
        <v>804</v>
      </c>
      <c r="AB61" s="7">
        <f t="shared" si="12"/>
        <v>804</v>
      </c>
      <c r="AC61" s="7">
        <f t="shared" si="12"/>
        <v>852</v>
      </c>
      <c r="AD61" s="7">
        <f t="shared" si="12"/>
        <v>804</v>
      </c>
      <c r="AE61" s="7">
        <f t="shared" si="12"/>
        <v>810</v>
      </c>
      <c r="AF61" s="7">
        <f t="shared" si="12"/>
        <v>840</v>
      </c>
    </row>
  </sheetData>
  <mergeCells count="2">
    <mergeCell ref="AG53:AG54"/>
    <mergeCell ref="A5:A6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令和７年度　時間帯別送電実績（３０分値）</v>
      </c>
    </row>
    <row r="3" spans="1:45" x14ac:dyDescent="0.2">
      <c r="A3" s="68">
        <f>'12月'!A3+1</f>
        <v>8</v>
      </c>
      <c r="B3" s="1" t="s">
        <v>66</v>
      </c>
      <c r="AF3" s="2" t="s">
        <v>52</v>
      </c>
    </row>
    <row r="4" spans="1:45" s="3" customFormat="1" hidden="1" x14ac:dyDescent="0.2">
      <c r="A4" s="3">
        <f>SUM(B4:AF4)</f>
        <v>8</v>
      </c>
      <c r="B4" s="3">
        <v>1</v>
      </c>
      <c r="C4" s="3">
        <v>1</v>
      </c>
      <c r="D4" s="3">
        <v>1</v>
      </c>
      <c r="E4" s="3">
        <f t="shared" ref="E4:AF4" si="0">IF(E6="日",1,"")</f>
        <v>1</v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 t="str">
        <f t="shared" si="0"/>
        <v/>
      </c>
      <c r="J4" s="3" t="str">
        <f t="shared" si="0"/>
        <v/>
      </c>
      <c r="K4" s="3" t="str">
        <f t="shared" si="0"/>
        <v/>
      </c>
      <c r="L4" s="3">
        <f t="shared" si="0"/>
        <v>1</v>
      </c>
      <c r="M4" s="3">
        <v>1</v>
      </c>
      <c r="N4" s="3" t="str">
        <f t="shared" si="0"/>
        <v/>
      </c>
      <c r="O4" s="3" t="str">
        <f t="shared" si="0"/>
        <v/>
      </c>
      <c r="P4" s="3" t="str">
        <f t="shared" si="0"/>
        <v/>
      </c>
      <c r="Q4" s="3" t="str">
        <f t="shared" si="0"/>
        <v/>
      </c>
      <c r="R4" s="3" t="str">
        <f t="shared" si="0"/>
        <v/>
      </c>
      <c r="S4" s="3">
        <f t="shared" si="0"/>
        <v>1</v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 t="str">
        <f t="shared" si="0"/>
        <v/>
      </c>
      <c r="X4" s="3" t="str">
        <f t="shared" si="0"/>
        <v/>
      </c>
      <c r="Y4" s="3" t="str">
        <f t="shared" si="0"/>
        <v/>
      </c>
      <c r="Z4" s="3">
        <f t="shared" si="0"/>
        <v>1</v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5" x14ac:dyDescent="0.2">
      <c r="A5" s="208" t="s">
        <v>53</v>
      </c>
      <c r="B5" s="13">
        <f>'12月'!AF5+1</f>
        <v>46023</v>
      </c>
      <c r="C5" s="14">
        <f>B5+1</f>
        <v>46024</v>
      </c>
      <c r="D5" s="14">
        <f>C5+1</f>
        <v>46025</v>
      </c>
      <c r="E5" s="14">
        <f t="shared" ref="E5:AD5" si="1">D5+1</f>
        <v>46026</v>
      </c>
      <c r="F5" s="14">
        <f t="shared" si="1"/>
        <v>46027</v>
      </c>
      <c r="G5" s="14">
        <f t="shared" si="1"/>
        <v>46028</v>
      </c>
      <c r="H5" s="14">
        <f t="shared" si="1"/>
        <v>46029</v>
      </c>
      <c r="I5" s="14">
        <f t="shared" si="1"/>
        <v>46030</v>
      </c>
      <c r="J5" s="14">
        <f t="shared" si="1"/>
        <v>46031</v>
      </c>
      <c r="K5" s="14">
        <f t="shared" si="1"/>
        <v>46032</v>
      </c>
      <c r="L5" s="14">
        <f t="shared" si="1"/>
        <v>46033</v>
      </c>
      <c r="M5" s="14">
        <f t="shared" si="1"/>
        <v>46034</v>
      </c>
      <c r="N5" s="14">
        <f t="shared" si="1"/>
        <v>46035</v>
      </c>
      <c r="O5" s="14">
        <f t="shared" si="1"/>
        <v>46036</v>
      </c>
      <c r="P5" s="14">
        <f t="shared" si="1"/>
        <v>46037</v>
      </c>
      <c r="Q5" s="14">
        <f t="shared" si="1"/>
        <v>46038</v>
      </c>
      <c r="R5" s="14">
        <f t="shared" si="1"/>
        <v>46039</v>
      </c>
      <c r="S5" s="14">
        <f t="shared" si="1"/>
        <v>46040</v>
      </c>
      <c r="T5" s="14">
        <f t="shared" si="1"/>
        <v>46041</v>
      </c>
      <c r="U5" s="14">
        <f t="shared" si="1"/>
        <v>46042</v>
      </c>
      <c r="V5" s="14">
        <f t="shared" si="1"/>
        <v>46043</v>
      </c>
      <c r="W5" s="14">
        <f t="shared" si="1"/>
        <v>46044</v>
      </c>
      <c r="X5" s="14">
        <f t="shared" si="1"/>
        <v>46045</v>
      </c>
      <c r="Y5" s="14">
        <f t="shared" si="1"/>
        <v>46046</v>
      </c>
      <c r="Z5" s="14">
        <f t="shared" si="1"/>
        <v>46047</v>
      </c>
      <c r="AA5" s="14">
        <f t="shared" si="1"/>
        <v>46048</v>
      </c>
      <c r="AB5" s="14">
        <f t="shared" si="1"/>
        <v>46049</v>
      </c>
      <c r="AC5" s="14">
        <f t="shared" si="1"/>
        <v>46050</v>
      </c>
      <c r="AD5" s="14">
        <f t="shared" si="1"/>
        <v>46051</v>
      </c>
      <c r="AE5" s="14">
        <f>AD5+1</f>
        <v>46052</v>
      </c>
      <c r="AF5" s="15">
        <f>AE5+1</f>
        <v>46053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A6" s="209"/>
      <c r="B6" s="16" t="str">
        <f>TEXT(B5,"aaa")</f>
        <v>木</v>
      </c>
      <c r="C6" s="17" t="str">
        <f>TEXT(C5,"aaa")</f>
        <v>金</v>
      </c>
      <c r="D6" s="17" t="str">
        <f t="shared" ref="D6:AD6" si="2">TEXT(D5,"aaa")</f>
        <v>土</v>
      </c>
      <c r="E6" s="17" t="str">
        <f t="shared" si="2"/>
        <v>日</v>
      </c>
      <c r="F6" s="17" t="str">
        <f t="shared" si="2"/>
        <v>月</v>
      </c>
      <c r="G6" s="17" t="str">
        <f t="shared" si="2"/>
        <v>火</v>
      </c>
      <c r="H6" s="17" t="str">
        <f t="shared" si="2"/>
        <v>水</v>
      </c>
      <c r="I6" s="17" t="str">
        <f t="shared" si="2"/>
        <v>木</v>
      </c>
      <c r="J6" s="17" t="str">
        <f t="shared" si="2"/>
        <v>金</v>
      </c>
      <c r="K6" s="17" t="str">
        <f t="shared" si="2"/>
        <v>土</v>
      </c>
      <c r="L6" s="17" t="str">
        <f t="shared" si="2"/>
        <v>日</v>
      </c>
      <c r="M6" s="17" t="str">
        <f t="shared" si="2"/>
        <v>月</v>
      </c>
      <c r="N6" s="17" t="str">
        <f t="shared" si="2"/>
        <v>火</v>
      </c>
      <c r="O6" s="17" t="str">
        <f t="shared" si="2"/>
        <v>水</v>
      </c>
      <c r="P6" s="17" t="str">
        <f t="shared" si="2"/>
        <v>木</v>
      </c>
      <c r="Q6" s="17" t="str">
        <f t="shared" si="2"/>
        <v>金</v>
      </c>
      <c r="R6" s="17" t="str">
        <f t="shared" si="2"/>
        <v>土</v>
      </c>
      <c r="S6" s="17" t="str">
        <f t="shared" si="2"/>
        <v>日</v>
      </c>
      <c r="T6" s="17" t="str">
        <f t="shared" si="2"/>
        <v>月</v>
      </c>
      <c r="U6" s="17" t="str">
        <f t="shared" si="2"/>
        <v>火</v>
      </c>
      <c r="V6" s="17" t="str">
        <f t="shared" si="2"/>
        <v>水</v>
      </c>
      <c r="W6" s="17" t="str">
        <f t="shared" si="2"/>
        <v>木</v>
      </c>
      <c r="X6" s="17" t="str">
        <f t="shared" si="2"/>
        <v>金</v>
      </c>
      <c r="Y6" s="17" t="str">
        <f t="shared" si="2"/>
        <v>土</v>
      </c>
      <c r="Z6" s="17" t="str">
        <f t="shared" si="2"/>
        <v>日</v>
      </c>
      <c r="AA6" s="17" t="str">
        <f t="shared" si="2"/>
        <v>月</v>
      </c>
      <c r="AB6" s="17" t="str">
        <f t="shared" si="2"/>
        <v>火</v>
      </c>
      <c r="AC6" s="17" t="str">
        <f t="shared" si="2"/>
        <v>水</v>
      </c>
      <c r="AD6" s="17" t="str">
        <f t="shared" si="2"/>
        <v>木</v>
      </c>
      <c r="AE6" s="17" t="str">
        <f>TEXT(AE5,"aaa")</f>
        <v>金</v>
      </c>
      <c r="AF6" s="25" t="str">
        <f>TEXT(AF5,"aaa")</f>
        <v>土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A7" s="19" t="s">
        <v>0</v>
      </c>
      <c r="B7" s="45">
        <v>936</v>
      </c>
      <c r="C7" s="55">
        <v>942</v>
      </c>
      <c r="D7" s="55">
        <v>924</v>
      </c>
      <c r="E7" s="55">
        <v>936</v>
      </c>
      <c r="F7" s="55">
        <v>942</v>
      </c>
      <c r="G7" s="55">
        <v>936</v>
      </c>
      <c r="H7" s="55">
        <v>936</v>
      </c>
      <c r="I7" s="55">
        <v>924</v>
      </c>
      <c r="J7" s="55">
        <v>948</v>
      </c>
      <c r="K7" s="55">
        <v>960</v>
      </c>
      <c r="L7" s="55">
        <v>942</v>
      </c>
      <c r="M7" s="55">
        <v>954</v>
      </c>
      <c r="N7" s="55">
        <v>954</v>
      </c>
      <c r="O7" s="55">
        <v>942</v>
      </c>
      <c r="P7" s="55">
        <v>960</v>
      </c>
      <c r="Q7" s="55">
        <v>972</v>
      </c>
      <c r="R7" s="55">
        <v>948</v>
      </c>
      <c r="S7" s="55">
        <v>960</v>
      </c>
      <c r="T7" s="55">
        <v>954</v>
      </c>
      <c r="U7" s="55">
        <v>960</v>
      </c>
      <c r="V7" s="55">
        <v>942</v>
      </c>
      <c r="W7" s="55">
        <v>960</v>
      </c>
      <c r="X7" s="55">
        <v>942</v>
      </c>
      <c r="Y7" s="55">
        <v>954</v>
      </c>
      <c r="Z7" s="55">
        <v>972</v>
      </c>
      <c r="AA7" s="55">
        <v>954</v>
      </c>
      <c r="AB7" s="55">
        <v>942</v>
      </c>
      <c r="AC7" s="55">
        <v>966</v>
      </c>
      <c r="AD7" s="55">
        <v>948</v>
      </c>
      <c r="AE7" s="55">
        <v>954</v>
      </c>
      <c r="AF7" s="56">
        <v>954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5">
        <v>948</v>
      </c>
      <c r="C8" s="55">
        <v>936</v>
      </c>
      <c r="D8" s="55">
        <v>918</v>
      </c>
      <c r="E8" s="55">
        <v>942</v>
      </c>
      <c r="F8" s="55">
        <v>942</v>
      </c>
      <c r="G8" s="55">
        <v>942</v>
      </c>
      <c r="H8" s="55">
        <v>942</v>
      </c>
      <c r="I8" s="55">
        <v>930</v>
      </c>
      <c r="J8" s="55">
        <v>942</v>
      </c>
      <c r="K8" s="55">
        <v>936</v>
      </c>
      <c r="L8" s="55">
        <v>936</v>
      </c>
      <c r="M8" s="55">
        <v>960</v>
      </c>
      <c r="N8" s="55">
        <v>966</v>
      </c>
      <c r="O8" s="55">
        <v>936</v>
      </c>
      <c r="P8" s="55">
        <v>954</v>
      </c>
      <c r="Q8" s="55">
        <v>948</v>
      </c>
      <c r="R8" s="55">
        <v>954</v>
      </c>
      <c r="S8" s="55">
        <v>954</v>
      </c>
      <c r="T8" s="55">
        <v>942</v>
      </c>
      <c r="U8" s="55">
        <v>936</v>
      </c>
      <c r="V8" s="55">
        <v>948</v>
      </c>
      <c r="W8" s="55">
        <v>954</v>
      </c>
      <c r="X8" s="55">
        <v>954</v>
      </c>
      <c r="Y8" s="55">
        <v>936</v>
      </c>
      <c r="Z8" s="55">
        <v>972</v>
      </c>
      <c r="AA8" s="55">
        <v>972</v>
      </c>
      <c r="AB8" s="55">
        <v>936</v>
      </c>
      <c r="AC8" s="55">
        <v>954</v>
      </c>
      <c r="AD8" s="55">
        <v>948</v>
      </c>
      <c r="AE8" s="55">
        <v>978</v>
      </c>
      <c r="AF8" s="56">
        <v>966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5">
        <v>948</v>
      </c>
      <c r="C9" s="55">
        <v>948</v>
      </c>
      <c r="D9" s="55">
        <v>948</v>
      </c>
      <c r="E9" s="55">
        <v>948</v>
      </c>
      <c r="F9" s="55">
        <v>954</v>
      </c>
      <c r="G9" s="55">
        <v>954</v>
      </c>
      <c r="H9" s="55">
        <v>960</v>
      </c>
      <c r="I9" s="55">
        <v>936</v>
      </c>
      <c r="J9" s="55">
        <v>936</v>
      </c>
      <c r="K9" s="55">
        <v>936</v>
      </c>
      <c r="L9" s="55">
        <v>954</v>
      </c>
      <c r="M9" s="55">
        <v>948</v>
      </c>
      <c r="N9" s="55">
        <v>960</v>
      </c>
      <c r="O9" s="55">
        <v>930</v>
      </c>
      <c r="P9" s="55">
        <v>930</v>
      </c>
      <c r="Q9" s="55">
        <v>954</v>
      </c>
      <c r="R9" s="55">
        <v>948</v>
      </c>
      <c r="S9" s="55">
        <v>966</v>
      </c>
      <c r="T9" s="55">
        <v>954</v>
      </c>
      <c r="U9" s="55">
        <v>948</v>
      </c>
      <c r="V9" s="55">
        <v>966</v>
      </c>
      <c r="W9" s="55">
        <v>954</v>
      </c>
      <c r="X9" s="55">
        <v>948</v>
      </c>
      <c r="Y9" s="55">
        <v>966</v>
      </c>
      <c r="Z9" s="55">
        <v>984</v>
      </c>
      <c r="AA9" s="55">
        <v>996</v>
      </c>
      <c r="AB9" s="55">
        <v>960</v>
      </c>
      <c r="AC9" s="55">
        <v>948</v>
      </c>
      <c r="AD9" s="55">
        <v>960</v>
      </c>
      <c r="AE9" s="55">
        <v>960</v>
      </c>
      <c r="AF9" s="56">
        <v>984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5">
        <v>960</v>
      </c>
      <c r="C10" s="55">
        <v>948</v>
      </c>
      <c r="D10" s="55">
        <v>936</v>
      </c>
      <c r="E10" s="55">
        <v>918</v>
      </c>
      <c r="F10" s="55">
        <v>954</v>
      </c>
      <c r="G10" s="55">
        <v>936</v>
      </c>
      <c r="H10" s="55">
        <v>912</v>
      </c>
      <c r="I10" s="55">
        <v>918</v>
      </c>
      <c r="J10" s="55">
        <v>924</v>
      </c>
      <c r="K10" s="55">
        <v>942</v>
      </c>
      <c r="L10" s="55">
        <v>924</v>
      </c>
      <c r="M10" s="55">
        <v>942</v>
      </c>
      <c r="N10" s="55">
        <v>960</v>
      </c>
      <c r="O10" s="55">
        <v>942</v>
      </c>
      <c r="P10" s="55">
        <v>924</v>
      </c>
      <c r="Q10" s="55">
        <v>924</v>
      </c>
      <c r="R10" s="55">
        <v>948</v>
      </c>
      <c r="S10" s="55">
        <v>918</v>
      </c>
      <c r="T10" s="55">
        <v>924</v>
      </c>
      <c r="U10" s="55">
        <v>936</v>
      </c>
      <c r="V10" s="55">
        <v>954</v>
      </c>
      <c r="W10" s="55">
        <v>930</v>
      </c>
      <c r="X10" s="55">
        <v>972</v>
      </c>
      <c r="Y10" s="55">
        <v>948</v>
      </c>
      <c r="Z10" s="55">
        <v>960</v>
      </c>
      <c r="AA10" s="55">
        <v>942</v>
      </c>
      <c r="AB10" s="55">
        <v>930</v>
      </c>
      <c r="AC10" s="55">
        <v>942</v>
      </c>
      <c r="AD10" s="55">
        <v>906</v>
      </c>
      <c r="AE10" s="55">
        <v>960</v>
      </c>
      <c r="AF10" s="56">
        <v>942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5">
        <v>864</v>
      </c>
      <c r="C11" s="55">
        <v>864</v>
      </c>
      <c r="D11" s="55">
        <v>858</v>
      </c>
      <c r="E11" s="55">
        <v>870</v>
      </c>
      <c r="F11" s="55">
        <v>852</v>
      </c>
      <c r="G11" s="55">
        <v>876</v>
      </c>
      <c r="H11" s="55">
        <v>870</v>
      </c>
      <c r="I11" s="55">
        <v>810</v>
      </c>
      <c r="J11" s="55">
        <v>858</v>
      </c>
      <c r="K11" s="55">
        <v>852</v>
      </c>
      <c r="L11" s="55">
        <v>870</v>
      </c>
      <c r="M11" s="55">
        <v>834</v>
      </c>
      <c r="N11" s="55">
        <v>834</v>
      </c>
      <c r="O11" s="55">
        <v>852</v>
      </c>
      <c r="P11" s="55">
        <v>840</v>
      </c>
      <c r="Q11" s="55">
        <v>858</v>
      </c>
      <c r="R11" s="55">
        <v>918</v>
      </c>
      <c r="S11" s="55">
        <v>882</v>
      </c>
      <c r="T11" s="55">
        <v>882</v>
      </c>
      <c r="U11" s="55">
        <v>852</v>
      </c>
      <c r="V11" s="55">
        <v>870</v>
      </c>
      <c r="W11" s="55">
        <v>870</v>
      </c>
      <c r="X11" s="55">
        <v>870</v>
      </c>
      <c r="Y11" s="55">
        <v>858</v>
      </c>
      <c r="Z11" s="55">
        <v>882</v>
      </c>
      <c r="AA11" s="55">
        <v>882</v>
      </c>
      <c r="AB11" s="55">
        <v>846</v>
      </c>
      <c r="AC11" s="55">
        <v>876</v>
      </c>
      <c r="AD11" s="55">
        <v>840</v>
      </c>
      <c r="AE11" s="55">
        <v>858</v>
      </c>
      <c r="AF11" s="56">
        <v>882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5">
        <v>834</v>
      </c>
      <c r="C12" s="55">
        <v>858</v>
      </c>
      <c r="D12" s="55">
        <v>852</v>
      </c>
      <c r="E12" s="55">
        <v>900</v>
      </c>
      <c r="F12" s="55">
        <v>852</v>
      </c>
      <c r="G12" s="55">
        <v>840</v>
      </c>
      <c r="H12" s="55">
        <v>846</v>
      </c>
      <c r="I12" s="55">
        <v>834</v>
      </c>
      <c r="J12" s="55">
        <v>906</v>
      </c>
      <c r="K12" s="55">
        <v>846</v>
      </c>
      <c r="L12" s="55">
        <v>858</v>
      </c>
      <c r="M12" s="55">
        <v>894</v>
      </c>
      <c r="N12" s="55">
        <v>852</v>
      </c>
      <c r="O12" s="55">
        <v>864</v>
      </c>
      <c r="P12" s="55">
        <v>840</v>
      </c>
      <c r="Q12" s="55">
        <v>888</v>
      </c>
      <c r="R12" s="55">
        <v>828</v>
      </c>
      <c r="S12" s="55">
        <v>846</v>
      </c>
      <c r="T12" s="55">
        <v>888</v>
      </c>
      <c r="U12" s="55">
        <v>882</v>
      </c>
      <c r="V12" s="55">
        <v>924</v>
      </c>
      <c r="W12" s="55">
        <v>864</v>
      </c>
      <c r="X12" s="55">
        <v>864</v>
      </c>
      <c r="Y12" s="55">
        <v>870</v>
      </c>
      <c r="Z12" s="55">
        <v>954</v>
      </c>
      <c r="AA12" s="55">
        <v>870</v>
      </c>
      <c r="AB12" s="55">
        <v>852</v>
      </c>
      <c r="AC12" s="55">
        <v>876</v>
      </c>
      <c r="AD12" s="55">
        <v>852</v>
      </c>
      <c r="AE12" s="55">
        <v>882</v>
      </c>
      <c r="AF12" s="56">
        <v>870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5">
        <v>924</v>
      </c>
      <c r="C13" s="62">
        <v>948</v>
      </c>
      <c r="D13" s="62">
        <v>918</v>
      </c>
      <c r="E13" s="62">
        <v>924</v>
      </c>
      <c r="F13" s="62">
        <v>942</v>
      </c>
      <c r="G13" s="62">
        <v>936</v>
      </c>
      <c r="H13" s="62">
        <v>924</v>
      </c>
      <c r="I13" s="62">
        <v>930</v>
      </c>
      <c r="J13" s="62">
        <v>882</v>
      </c>
      <c r="K13" s="62">
        <v>954</v>
      </c>
      <c r="L13" s="62">
        <v>948</v>
      </c>
      <c r="M13" s="62">
        <v>930</v>
      </c>
      <c r="N13" s="62">
        <v>954</v>
      </c>
      <c r="O13" s="62">
        <v>936</v>
      </c>
      <c r="P13" s="62">
        <v>930</v>
      </c>
      <c r="Q13" s="62">
        <v>942</v>
      </c>
      <c r="R13" s="62">
        <v>870</v>
      </c>
      <c r="S13" s="62">
        <v>948</v>
      </c>
      <c r="T13" s="62">
        <v>978</v>
      </c>
      <c r="U13" s="62">
        <v>942</v>
      </c>
      <c r="V13" s="55">
        <v>990</v>
      </c>
      <c r="W13" s="62">
        <v>1008</v>
      </c>
      <c r="X13" s="62">
        <v>924</v>
      </c>
      <c r="Y13" s="62">
        <v>960</v>
      </c>
      <c r="Z13" s="62">
        <v>882</v>
      </c>
      <c r="AA13" s="62">
        <v>942</v>
      </c>
      <c r="AB13" s="62">
        <v>930</v>
      </c>
      <c r="AC13" s="62">
        <v>960</v>
      </c>
      <c r="AD13" s="62">
        <v>924</v>
      </c>
      <c r="AE13" s="62">
        <v>942</v>
      </c>
      <c r="AF13" s="64">
        <v>960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942</v>
      </c>
      <c r="C14" s="57">
        <v>924</v>
      </c>
      <c r="D14" s="57">
        <v>942</v>
      </c>
      <c r="E14" s="57">
        <v>948</v>
      </c>
      <c r="F14" s="57">
        <v>948</v>
      </c>
      <c r="G14" s="57">
        <v>930</v>
      </c>
      <c r="H14" s="57">
        <v>942</v>
      </c>
      <c r="I14" s="57">
        <v>954</v>
      </c>
      <c r="J14" s="57">
        <v>906</v>
      </c>
      <c r="K14" s="57">
        <v>960</v>
      </c>
      <c r="L14" s="57">
        <v>960</v>
      </c>
      <c r="M14" s="57">
        <v>960</v>
      </c>
      <c r="N14" s="57">
        <v>960</v>
      </c>
      <c r="O14" s="57">
        <v>936</v>
      </c>
      <c r="P14" s="57">
        <v>948</v>
      </c>
      <c r="Q14" s="57">
        <v>942</v>
      </c>
      <c r="R14" s="57">
        <v>936</v>
      </c>
      <c r="S14" s="57">
        <v>960</v>
      </c>
      <c r="T14" s="57">
        <v>1032</v>
      </c>
      <c r="U14" s="57">
        <v>966</v>
      </c>
      <c r="V14" s="63">
        <v>1002</v>
      </c>
      <c r="W14" s="57">
        <v>1044</v>
      </c>
      <c r="X14" s="57">
        <v>954</v>
      </c>
      <c r="Y14" s="57">
        <v>960</v>
      </c>
      <c r="Z14" s="57">
        <v>954</v>
      </c>
      <c r="AA14" s="57">
        <v>924</v>
      </c>
      <c r="AB14" s="57">
        <v>978</v>
      </c>
      <c r="AC14" s="57">
        <v>954</v>
      </c>
      <c r="AD14" s="57">
        <v>936</v>
      </c>
      <c r="AE14" s="57">
        <v>948</v>
      </c>
      <c r="AF14" s="58">
        <v>948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5">
        <v>936</v>
      </c>
      <c r="C15" s="55">
        <v>936</v>
      </c>
      <c r="D15" s="55">
        <v>942</v>
      </c>
      <c r="E15" s="55">
        <v>948</v>
      </c>
      <c r="F15" s="55">
        <v>948</v>
      </c>
      <c r="G15" s="55">
        <v>936</v>
      </c>
      <c r="H15" s="55">
        <v>960</v>
      </c>
      <c r="I15" s="55">
        <v>912</v>
      </c>
      <c r="J15" s="55">
        <v>948</v>
      </c>
      <c r="K15" s="55">
        <v>936</v>
      </c>
      <c r="L15" s="55">
        <v>948</v>
      </c>
      <c r="M15" s="55">
        <v>942</v>
      </c>
      <c r="N15" s="55">
        <v>966</v>
      </c>
      <c r="O15" s="55">
        <v>942</v>
      </c>
      <c r="P15" s="55">
        <v>942</v>
      </c>
      <c r="Q15" s="55">
        <v>948</v>
      </c>
      <c r="R15" s="55">
        <v>948</v>
      </c>
      <c r="S15" s="55">
        <v>960</v>
      </c>
      <c r="T15" s="55">
        <v>1026</v>
      </c>
      <c r="U15" s="55">
        <v>948</v>
      </c>
      <c r="V15" s="55">
        <v>1008</v>
      </c>
      <c r="W15" s="55">
        <v>1008</v>
      </c>
      <c r="X15" s="55">
        <v>966</v>
      </c>
      <c r="Y15" s="55">
        <v>960</v>
      </c>
      <c r="Z15" s="55">
        <v>966</v>
      </c>
      <c r="AA15" s="55">
        <v>960</v>
      </c>
      <c r="AB15" s="55">
        <v>960</v>
      </c>
      <c r="AC15" s="55">
        <v>948</v>
      </c>
      <c r="AD15" s="55">
        <v>948</v>
      </c>
      <c r="AE15" s="55">
        <v>954</v>
      </c>
      <c r="AF15" s="56">
        <v>960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942</v>
      </c>
      <c r="C16" s="55">
        <v>936</v>
      </c>
      <c r="D16" s="55">
        <v>936</v>
      </c>
      <c r="E16" s="55">
        <v>954</v>
      </c>
      <c r="F16" s="55">
        <v>942</v>
      </c>
      <c r="G16" s="55">
        <v>936</v>
      </c>
      <c r="H16" s="55">
        <v>936</v>
      </c>
      <c r="I16" s="55">
        <v>948</v>
      </c>
      <c r="J16" s="55">
        <v>930</v>
      </c>
      <c r="K16" s="55">
        <v>960</v>
      </c>
      <c r="L16" s="55">
        <v>924</v>
      </c>
      <c r="M16" s="55">
        <v>942</v>
      </c>
      <c r="N16" s="55">
        <v>954</v>
      </c>
      <c r="O16" s="55">
        <v>942</v>
      </c>
      <c r="P16" s="55">
        <v>936</v>
      </c>
      <c r="Q16" s="55">
        <v>942</v>
      </c>
      <c r="R16" s="55">
        <v>954</v>
      </c>
      <c r="S16" s="55">
        <v>942</v>
      </c>
      <c r="T16" s="55">
        <v>1032</v>
      </c>
      <c r="U16" s="55">
        <v>954</v>
      </c>
      <c r="V16" s="55">
        <v>1014</v>
      </c>
      <c r="W16" s="55">
        <v>1020</v>
      </c>
      <c r="X16" s="55">
        <v>972</v>
      </c>
      <c r="Y16" s="55">
        <v>954</v>
      </c>
      <c r="Z16" s="55">
        <v>960</v>
      </c>
      <c r="AA16" s="55">
        <v>984</v>
      </c>
      <c r="AB16" s="55">
        <v>960</v>
      </c>
      <c r="AC16" s="55">
        <v>948</v>
      </c>
      <c r="AD16" s="55">
        <v>978</v>
      </c>
      <c r="AE16" s="55">
        <v>960</v>
      </c>
      <c r="AF16" s="56">
        <v>972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948</v>
      </c>
      <c r="C17" s="55">
        <v>954</v>
      </c>
      <c r="D17" s="55">
        <v>936</v>
      </c>
      <c r="E17" s="55">
        <v>954</v>
      </c>
      <c r="F17" s="55">
        <v>942</v>
      </c>
      <c r="G17" s="55">
        <v>942</v>
      </c>
      <c r="H17" s="55">
        <v>936</v>
      </c>
      <c r="I17" s="55">
        <v>936</v>
      </c>
      <c r="J17" s="55">
        <v>936</v>
      </c>
      <c r="K17" s="55">
        <v>930</v>
      </c>
      <c r="L17" s="55">
        <v>948</v>
      </c>
      <c r="M17" s="55">
        <v>942</v>
      </c>
      <c r="N17" s="55">
        <v>930</v>
      </c>
      <c r="O17" s="55">
        <v>936</v>
      </c>
      <c r="P17" s="55">
        <v>936</v>
      </c>
      <c r="Q17" s="55">
        <v>942</v>
      </c>
      <c r="R17" s="55">
        <v>948</v>
      </c>
      <c r="S17" s="55">
        <v>966</v>
      </c>
      <c r="T17" s="55">
        <v>1038</v>
      </c>
      <c r="U17" s="55">
        <v>930</v>
      </c>
      <c r="V17" s="55">
        <v>1008</v>
      </c>
      <c r="W17" s="55">
        <v>1026</v>
      </c>
      <c r="X17" s="55">
        <v>960</v>
      </c>
      <c r="Y17" s="55">
        <v>972</v>
      </c>
      <c r="Z17" s="55">
        <v>960</v>
      </c>
      <c r="AA17" s="55">
        <v>948</v>
      </c>
      <c r="AB17" s="55">
        <v>948</v>
      </c>
      <c r="AC17" s="55">
        <v>954</v>
      </c>
      <c r="AD17" s="55">
        <v>948</v>
      </c>
      <c r="AE17" s="55">
        <v>966</v>
      </c>
      <c r="AF17" s="56">
        <v>966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936</v>
      </c>
      <c r="C18" s="55">
        <v>948</v>
      </c>
      <c r="D18" s="55">
        <v>954</v>
      </c>
      <c r="E18" s="55">
        <v>936</v>
      </c>
      <c r="F18" s="55">
        <v>936</v>
      </c>
      <c r="G18" s="55">
        <v>936</v>
      </c>
      <c r="H18" s="55">
        <v>936</v>
      </c>
      <c r="I18" s="55">
        <v>930</v>
      </c>
      <c r="J18" s="55">
        <v>918</v>
      </c>
      <c r="K18" s="55">
        <v>912</v>
      </c>
      <c r="L18" s="55">
        <v>954</v>
      </c>
      <c r="M18" s="55">
        <v>954</v>
      </c>
      <c r="N18" s="55">
        <v>936</v>
      </c>
      <c r="O18" s="55">
        <v>930</v>
      </c>
      <c r="P18" s="55">
        <v>924</v>
      </c>
      <c r="Q18" s="55">
        <v>936</v>
      </c>
      <c r="R18" s="55">
        <v>954</v>
      </c>
      <c r="S18" s="55">
        <v>936</v>
      </c>
      <c r="T18" s="55">
        <v>1020</v>
      </c>
      <c r="U18" s="55">
        <v>930</v>
      </c>
      <c r="V18" s="55">
        <v>1002</v>
      </c>
      <c r="W18" s="55">
        <v>1020</v>
      </c>
      <c r="X18" s="55">
        <v>948</v>
      </c>
      <c r="Y18" s="55">
        <v>936</v>
      </c>
      <c r="Z18" s="55">
        <v>978</v>
      </c>
      <c r="AA18" s="55">
        <v>948</v>
      </c>
      <c r="AB18" s="55">
        <v>960</v>
      </c>
      <c r="AC18" s="55">
        <v>942</v>
      </c>
      <c r="AD18" s="55">
        <v>948</v>
      </c>
      <c r="AE18" s="55">
        <v>948</v>
      </c>
      <c r="AF18" s="56">
        <v>948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936</v>
      </c>
      <c r="C19" s="55">
        <v>948</v>
      </c>
      <c r="D19" s="55">
        <v>948</v>
      </c>
      <c r="E19" s="55">
        <v>954</v>
      </c>
      <c r="F19" s="55">
        <v>966</v>
      </c>
      <c r="G19" s="55">
        <v>984</v>
      </c>
      <c r="H19" s="55">
        <v>936</v>
      </c>
      <c r="I19" s="55">
        <v>930</v>
      </c>
      <c r="J19" s="55">
        <v>942</v>
      </c>
      <c r="K19" s="55">
        <v>948</v>
      </c>
      <c r="L19" s="55">
        <v>960</v>
      </c>
      <c r="M19" s="55">
        <v>942</v>
      </c>
      <c r="N19" s="55">
        <v>966</v>
      </c>
      <c r="O19" s="55">
        <v>942</v>
      </c>
      <c r="P19" s="55">
        <v>912</v>
      </c>
      <c r="Q19" s="55">
        <v>936</v>
      </c>
      <c r="R19" s="55">
        <v>942</v>
      </c>
      <c r="S19" s="55">
        <v>960</v>
      </c>
      <c r="T19" s="55">
        <v>1026</v>
      </c>
      <c r="U19" s="55">
        <v>948</v>
      </c>
      <c r="V19" s="55">
        <v>996</v>
      </c>
      <c r="W19" s="55">
        <v>1026</v>
      </c>
      <c r="X19" s="55">
        <v>918</v>
      </c>
      <c r="Y19" s="55">
        <v>948</v>
      </c>
      <c r="Z19" s="55">
        <v>972</v>
      </c>
      <c r="AA19" s="55">
        <v>954</v>
      </c>
      <c r="AB19" s="55">
        <v>948</v>
      </c>
      <c r="AC19" s="55">
        <v>966</v>
      </c>
      <c r="AD19" s="55">
        <v>942</v>
      </c>
      <c r="AE19" s="55">
        <v>954</v>
      </c>
      <c r="AF19" s="56">
        <v>960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948</v>
      </c>
      <c r="C20" s="55">
        <v>936</v>
      </c>
      <c r="D20" s="55">
        <v>924</v>
      </c>
      <c r="E20" s="55">
        <v>948</v>
      </c>
      <c r="F20" s="55">
        <v>948</v>
      </c>
      <c r="G20" s="55">
        <v>918</v>
      </c>
      <c r="H20" s="55">
        <v>942</v>
      </c>
      <c r="I20" s="55">
        <v>930</v>
      </c>
      <c r="J20" s="55">
        <v>930</v>
      </c>
      <c r="K20" s="55">
        <v>924</v>
      </c>
      <c r="L20" s="55">
        <v>960</v>
      </c>
      <c r="M20" s="55">
        <v>954</v>
      </c>
      <c r="N20" s="55">
        <v>948</v>
      </c>
      <c r="O20" s="55">
        <v>930</v>
      </c>
      <c r="P20" s="55">
        <v>930</v>
      </c>
      <c r="Q20" s="55">
        <v>948</v>
      </c>
      <c r="R20" s="55">
        <v>936</v>
      </c>
      <c r="S20" s="55">
        <v>954</v>
      </c>
      <c r="T20" s="55">
        <v>1020</v>
      </c>
      <c r="U20" s="55">
        <v>954</v>
      </c>
      <c r="V20" s="55">
        <v>1032</v>
      </c>
      <c r="W20" s="55">
        <v>1032</v>
      </c>
      <c r="X20" s="55">
        <v>948</v>
      </c>
      <c r="Y20" s="55">
        <v>960</v>
      </c>
      <c r="Z20" s="55">
        <v>966</v>
      </c>
      <c r="AA20" s="55">
        <v>936</v>
      </c>
      <c r="AB20" s="55">
        <v>954</v>
      </c>
      <c r="AC20" s="55">
        <v>954</v>
      </c>
      <c r="AD20" s="55">
        <v>936</v>
      </c>
      <c r="AE20" s="55">
        <v>942</v>
      </c>
      <c r="AF20" s="56">
        <v>960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924</v>
      </c>
      <c r="C21" s="55">
        <v>948</v>
      </c>
      <c r="D21" s="55">
        <v>930</v>
      </c>
      <c r="E21" s="55">
        <v>948</v>
      </c>
      <c r="F21" s="55">
        <v>936</v>
      </c>
      <c r="G21" s="55">
        <v>960</v>
      </c>
      <c r="H21" s="55">
        <v>936</v>
      </c>
      <c r="I21" s="55">
        <v>936</v>
      </c>
      <c r="J21" s="55">
        <v>930</v>
      </c>
      <c r="K21" s="55">
        <v>948</v>
      </c>
      <c r="L21" s="55">
        <v>960</v>
      </c>
      <c r="M21" s="55">
        <v>966</v>
      </c>
      <c r="N21" s="55">
        <v>918</v>
      </c>
      <c r="O21" s="55">
        <v>924</v>
      </c>
      <c r="P21" s="55">
        <v>918</v>
      </c>
      <c r="Q21" s="55">
        <v>936</v>
      </c>
      <c r="R21" s="55">
        <v>942</v>
      </c>
      <c r="S21" s="55">
        <v>948</v>
      </c>
      <c r="T21" s="55">
        <v>1008</v>
      </c>
      <c r="U21" s="55">
        <v>864</v>
      </c>
      <c r="V21" s="62">
        <v>990</v>
      </c>
      <c r="W21" s="55">
        <v>996</v>
      </c>
      <c r="X21" s="55">
        <v>936</v>
      </c>
      <c r="Y21" s="55">
        <v>960</v>
      </c>
      <c r="Z21" s="55">
        <v>966</v>
      </c>
      <c r="AA21" s="55">
        <v>912</v>
      </c>
      <c r="AB21" s="55">
        <v>948</v>
      </c>
      <c r="AC21" s="55">
        <v>954</v>
      </c>
      <c r="AD21" s="55">
        <v>942</v>
      </c>
      <c r="AE21" s="55">
        <v>936</v>
      </c>
      <c r="AF21" s="56">
        <v>960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46">
        <v>948</v>
      </c>
      <c r="C22" s="63">
        <v>942</v>
      </c>
      <c r="D22" s="63">
        <v>930</v>
      </c>
      <c r="E22" s="63">
        <v>942</v>
      </c>
      <c r="F22" s="63">
        <v>894</v>
      </c>
      <c r="G22" s="63">
        <v>906</v>
      </c>
      <c r="H22" s="63">
        <v>930</v>
      </c>
      <c r="I22" s="63">
        <v>930</v>
      </c>
      <c r="J22" s="63">
        <v>930</v>
      </c>
      <c r="K22" s="63">
        <v>942</v>
      </c>
      <c r="L22" s="63">
        <v>966</v>
      </c>
      <c r="M22" s="63">
        <v>948</v>
      </c>
      <c r="N22" s="63">
        <v>924</v>
      </c>
      <c r="O22" s="63">
        <v>942</v>
      </c>
      <c r="P22" s="63">
        <v>936</v>
      </c>
      <c r="Q22" s="63">
        <v>924</v>
      </c>
      <c r="R22" s="63">
        <v>942</v>
      </c>
      <c r="S22" s="63">
        <v>948</v>
      </c>
      <c r="T22" s="63">
        <v>1008</v>
      </c>
      <c r="U22" s="63">
        <v>846</v>
      </c>
      <c r="V22" s="57">
        <v>990</v>
      </c>
      <c r="W22" s="63">
        <v>996</v>
      </c>
      <c r="X22" s="63">
        <v>942</v>
      </c>
      <c r="Y22" s="63">
        <v>942</v>
      </c>
      <c r="Z22" s="63">
        <v>960</v>
      </c>
      <c r="AA22" s="63">
        <v>930</v>
      </c>
      <c r="AB22" s="63">
        <v>942</v>
      </c>
      <c r="AC22" s="63">
        <v>918</v>
      </c>
      <c r="AD22" s="63">
        <v>924</v>
      </c>
      <c r="AE22" s="63">
        <v>924</v>
      </c>
      <c r="AF22" s="65">
        <v>942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5">
        <v>924</v>
      </c>
      <c r="C23" s="55">
        <v>924</v>
      </c>
      <c r="D23" s="55">
        <v>924</v>
      </c>
      <c r="E23" s="55">
        <v>954</v>
      </c>
      <c r="F23" s="55">
        <v>906</v>
      </c>
      <c r="G23" s="55">
        <v>900</v>
      </c>
      <c r="H23" s="55">
        <v>936</v>
      </c>
      <c r="I23" s="55">
        <v>924</v>
      </c>
      <c r="J23" s="55">
        <v>948</v>
      </c>
      <c r="K23" s="55">
        <v>960</v>
      </c>
      <c r="L23" s="55">
        <v>978</v>
      </c>
      <c r="M23" s="55">
        <v>960</v>
      </c>
      <c r="N23" s="55">
        <v>942</v>
      </c>
      <c r="O23" s="55">
        <v>942</v>
      </c>
      <c r="P23" s="55">
        <v>924</v>
      </c>
      <c r="Q23" s="55">
        <v>948</v>
      </c>
      <c r="R23" s="55">
        <v>948</v>
      </c>
      <c r="S23" s="55">
        <v>954</v>
      </c>
      <c r="T23" s="55">
        <v>978</v>
      </c>
      <c r="U23" s="55">
        <v>930</v>
      </c>
      <c r="V23" s="55">
        <v>978</v>
      </c>
      <c r="W23" s="55">
        <v>984</v>
      </c>
      <c r="X23" s="55">
        <v>906</v>
      </c>
      <c r="Y23" s="55">
        <v>954</v>
      </c>
      <c r="Z23" s="55">
        <v>966</v>
      </c>
      <c r="AA23" s="55">
        <v>912</v>
      </c>
      <c r="AB23" s="55">
        <v>972</v>
      </c>
      <c r="AC23" s="55">
        <v>966</v>
      </c>
      <c r="AD23" s="55">
        <v>924</v>
      </c>
      <c r="AE23" s="55">
        <v>912</v>
      </c>
      <c r="AF23" s="56">
        <v>942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5">
        <v>948</v>
      </c>
      <c r="C24" s="55">
        <v>936</v>
      </c>
      <c r="D24" s="55">
        <v>918</v>
      </c>
      <c r="E24" s="55">
        <v>954</v>
      </c>
      <c r="F24" s="55">
        <v>912</v>
      </c>
      <c r="G24" s="55">
        <v>906</v>
      </c>
      <c r="H24" s="55">
        <v>924</v>
      </c>
      <c r="I24" s="55">
        <v>924</v>
      </c>
      <c r="J24" s="55">
        <v>912</v>
      </c>
      <c r="K24" s="55">
        <v>954</v>
      </c>
      <c r="L24" s="55">
        <v>960</v>
      </c>
      <c r="M24" s="55">
        <v>948</v>
      </c>
      <c r="N24" s="55">
        <v>930</v>
      </c>
      <c r="O24" s="55">
        <v>942</v>
      </c>
      <c r="P24" s="55">
        <v>894</v>
      </c>
      <c r="Q24" s="55">
        <v>912</v>
      </c>
      <c r="R24" s="55">
        <v>948</v>
      </c>
      <c r="S24" s="55">
        <v>966</v>
      </c>
      <c r="T24" s="55">
        <v>984</v>
      </c>
      <c r="U24" s="55">
        <v>954</v>
      </c>
      <c r="V24" s="55">
        <v>948</v>
      </c>
      <c r="W24" s="55">
        <v>972</v>
      </c>
      <c r="X24" s="55">
        <v>900</v>
      </c>
      <c r="Y24" s="55">
        <v>948</v>
      </c>
      <c r="Z24" s="55">
        <v>960</v>
      </c>
      <c r="AA24" s="55">
        <v>924</v>
      </c>
      <c r="AB24" s="55">
        <v>936</v>
      </c>
      <c r="AC24" s="55">
        <v>954</v>
      </c>
      <c r="AD24" s="55">
        <v>924</v>
      </c>
      <c r="AE24" s="55">
        <v>900</v>
      </c>
      <c r="AF24" s="56">
        <v>948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5">
        <v>936</v>
      </c>
      <c r="C25" s="55">
        <v>912</v>
      </c>
      <c r="D25" s="55">
        <v>918</v>
      </c>
      <c r="E25" s="55">
        <v>942</v>
      </c>
      <c r="F25" s="55">
        <v>870</v>
      </c>
      <c r="G25" s="55">
        <v>918</v>
      </c>
      <c r="H25" s="55">
        <v>918</v>
      </c>
      <c r="I25" s="55">
        <v>918</v>
      </c>
      <c r="J25" s="55">
        <v>888</v>
      </c>
      <c r="K25" s="55">
        <v>930</v>
      </c>
      <c r="L25" s="55">
        <v>972</v>
      </c>
      <c r="M25" s="55">
        <v>948</v>
      </c>
      <c r="N25" s="55">
        <v>918</v>
      </c>
      <c r="O25" s="55">
        <v>930</v>
      </c>
      <c r="P25" s="55">
        <v>912</v>
      </c>
      <c r="Q25" s="55">
        <v>900</v>
      </c>
      <c r="R25" s="55">
        <v>948</v>
      </c>
      <c r="S25" s="55">
        <v>948</v>
      </c>
      <c r="T25" s="55">
        <v>972</v>
      </c>
      <c r="U25" s="55">
        <v>936</v>
      </c>
      <c r="V25" s="55">
        <v>948</v>
      </c>
      <c r="W25" s="55">
        <v>966</v>
      </c>
      <c r="X25" s="55">
        <v>888</v>
      </c>
      <c r="Y25" s="55">
        <v>948</v>
      </c>
      <c r="Z25" s="55">
        <v>966</v>
      </c>
      <c r="AA25" s="55">
        <v>894</v>
      </c>
      <c r="AB25" s="55">
        <v>924</v>
      </c>
      <c r="AC25" s="55">
        <v>912</v>
      </c>
      <c r="AD25" s="55">
        <v>894</v>
      </c>
      <c r="AE25" s="55">
        <v>930</v>
      </c>
      <c r="AF25" s="56">
        <v>948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5">
        <v>942</v>
      </c>
      <c r="C26" s="55">
        <v>894</v>
      </c>
      <c r="D26" s="55">
        <v>942</v>
      </c>
      <c r="E26" s="55">
        <v>942</v>
      </c>
      <c r="F26" s="55">
        <v>888</v>
      </c>
      <c r="G26" s="55">
        <v>894</v>
      </c>
      <c r="H26" s="55">
        <v>918</v>
      </c>
      <c r="I26" s="55">
        <v>894</v>
      </c>
      <c r="J26" s="55">
        <v>906</v>
      </c>
      <c r="K26" s="55">
        <v>966</v>
      </c>
      <c r="L26" s="55">
        <v>942</v>
      </c>
      <c r="M26" s="55">
        <v>930</v>
      </c>
      <c r="N26" s="55">
        <v>894</v>
      </c>
      <c r="O26" s="55">
        <v>906</v>
      </c>
      <c r="P26" s="55">
        <v>894</v>
      </c>
      <c r="Q26" s="55">
        <v>924</v>
      </c>
      <c r="R26" s="55">
        <v>948</v>
      </c>
      <c r="S26" s="55">
        <v>936</v>
      </c>
      <c r="T26" s="55">
        <v>960</v>
      </c>
      <c r="U26" s="55">
        <v>942</v>
      </c>
      <c r="V26" s="55">
        <v>972</v>
      </c>
      <c r="W26" s="55">
        <v>990</v>
      </c>
      <c r="X26" s="55">
        <v>876</v>
      </c>
      <c r="Y26" s="55">
        <v>918</v>
      </c>
      <c r="Z26" s="55">
        <v>984</v>
      </c>
      <c r="AA26" s="55">
        <v>918</v>
      </c>
      <c r="AB26" s="55">
        <v>960</v>
      </c>
      <c r="AC26" s="55">
        <v>930</v>
      </c>
      <c r="AD26" s="55">
        <v>888</v>
      </c>
      <c r="AE26" s="55">
        <v>900</v>
      </c>
      <c r="AF26" s="56">
        <v>960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5">
        <v>846</v>
      </c>
      <c r="C27" s="55">
        <v>846</v>
      </c>
      <c r="D27" s="55">
        <v>858</v>
      </c>
      <c r="E27" s="55">
        <v>858</v>
      </c>
      <c r="F27" s="55">
        <v>792</v>
      </c>
      <c r="G27" s="55">
        <v>822</v>
      </c>
      <c r="H27" s="55">
        <v>816</v>
      </c>
      <c r="I27" s="55">
        <v>840</v>
      </c>
      <c r="J27" s="55">
        <v>834</v>
      </c>
      <c r="K27" s="55">
        <v>858</v>
      </c>
      <c r="L27" s="55">
        <v>930</v>
      </c>
      <c r="M27" s="55">
        <v>894</v>
      </c>
      <c r="N27" s="55">
        <v>816</v>
      </c>
      <c r="O27" s="55">
        <v>828</v>
      </c>
      <c r="P27" s="55">
        <v>810</v>
      </c>
      <c r="Q27" s="55">
        <v>810</v>
      </c>
      <c r="R27" s="55">
        <v>858</v>
      </c>
      <c r="S27" s="55">
        <v>864</v>
      </c>
      <c r="T27" s="55">
        <v>954</v>
      </c>
      <c r="U27" s="55">
        <v>918</v>
      </c>
      <c r="V27" s="55">
        <v>888</v>
      </c>
      <c r="W27" s="55">
        <v>882</v>
      </c>
      <c r="X27" s="55">
        <v>828</v>
      </c>
      <c r="Y27" s="55">
        <v>852</v>
      </c>
      <c r="Z27" s="55">
        <v>906</v>
      </c>
      <c r="AA27" s="55">
        <v>840</v>
      </c>
      <c r="AB27" s="55">
        <v>846</v>
      </c>
      <c r="AC27" s="55">
        <v>816</v>
      </c>
      <c r="AD27" s="55">
        <v>804</v>
      </c>
      <c r="AE27" s="55">
        <v>810</v>
      </c>
      <c r="AF27" s="56">
        <v>852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5">
        <v>852</v>
      </c>
      <c r="C28" s="55">
        <v>858</v>
      </c>
      <c r="D28" s="55">
        <v>840</v>
      </c>
      <c r="E28" s="55">
        <v>870</v>
      </c>
      <c r="F28" s="55">
        <v>810</v>
      </c>
      <c r="G28" s="55">
        <v>816</v>
      </c>
      <c r="H28" s="55">
        <v>810</v>
      </c>
      <c r="I28" s="55">
        <v>828</v>
      </c>
      <c r="J28" s="55">
        <v>840</v>
      </c>
      <c r="K28" s="55">
        <v>852</v>
      </c>
      <c r="L28" s="55">
        <v>888</v>
      </c>
      <c r="M28" s="55">
        <v>876</v>
      </c>
      <c r="N28" s="55">
        <v>834</v>
      </c>
      <c r="O28" s="55">
        <v>840</v>
      </c>
      <c r="P28" s="55">
        <v>840</v>
      </c>
      <c r="Q28" s="55">
        <v>834</v>
      </c>
      <c r="R28" s="55">
        <v>888</v>
      </c>
      <c r="S28" s="55">
        <v>864</v>
      </c>
      <c r="T28" s="55">
        <v>864</v>
      </c>
      <c r="U28" s="55">
        <v>954</v>
      </c>
      <c r="V28" s="55">
        <v>858</v>
      </c>
      <c r="W28" s="55">
        <v>876</v>
      </c>
      <c r="X28" s="55">
        <v>804</v>
      </c>
      <c r="Y28" s="55">
        <v>840</v>
      </c>
      <c r="Z28" s="55">
        <v>912</v>
      </c>
      <c r="AA28" s="55">
        <v>804</v>
      </c>
      <c r="AB28" s="55">
        <v>924</v>
      </c>
      <c r="AC28" s="55">
        <v>816</v>
      </c>
      <c r="AD28" s="55">
        <v>834</v>
      </c>
      <c r="AE28" s="55">
        <v>822</v>
      </c>
      <c r="AF28" s="56">
        <v>864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930</v>
      </c>
      <c r="C29" s="62">
        <v>924</v>
      </c>
      <c r="D29" s="62">
        <v>936</v>
      </c>
      <c r="E29" s="62">
        <v>942</v>
      </c>
      <c r="F29" s="62">
        <v>882</v>
      </c>
      <c r="G29" s="62">
        <v>912</v>
      </c>
      <c r="H29" s="62">
        <v>900</v>
      </c>
      <c r="I29" s="62">
        <v>930</v>
      </c>
      <c r="J29" s="62">
        <v>918</v>
      </c>
      <c r="K29" s="62">
        <v>960</v>
      </c>
      <c r="L29" s="62">
        <v>876</v>
      </c>
      <c r="M29" s="62">
        <v>930</v>
      </c>
      <c r="N29" s="62">
        <v>918</v>
      </c>
      <c r="O29" s="62">
        <v>900</v>
      </c>
      <c r="P29" s="62">
        <v>924</v>
      </c>
      <c r="Q29" s="62">
        <v>924</v>
      </c>
      <c r="R29" s="62">
        <v>894</v>
      </c>
      <c r="S29" s="62">
        <v>954</v>
      </c>
      <c r="T29" s="62">
        <v>840</v>
      </c>
      <c r="U29" s="62">
        <v>954</v>
      </c>
      <c r="V29" s="62">
        <v>930</v>
      </c>
      <c r="W29" s="62">
        <v>966</v>
      </c>
      <c r="X29" s="62">
        <v>864</v>
      </c>
      <c r="Y29" s="62">
        <v>948</v>
      </c>
      <c r="Z29" s="62">
        <v>984</v>
      </c>
      <c r="AA29" s="62">
        <v>858</v>
      </c>
      <c r="AB29" s="62">
        <v>858</v>
      </c>
      <c r="AC29" s="62">
        <v>942</v>
      </c>
      <c r="AD29" s="62">
        <v>912</v>
      </c>
      <c r="AE29" s="62">
        <v>882</v>
      </c>
      <c r="AF29" s="56">
        <v>948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46">
        <v>942</v>
      </c>
      <c r="C30" s="57">
        <v>930</v>
      </c>
      <c r="D30" s="57">
        <v>924</v>
      </c>
      <c r="E30" s="57">
        <v>966</v>
      </c>
      <c r="F30" s="57">
        <v>888</v>
      </c>
      <c r="G30" s="57">
        <v>912</v>
      </c>
      <c r="H30" s="57">
        <v>918</v>
      </c>
      <c r="I30" s="57">
        <v>954</v>
      </c>
      <c r="J30" s="57">
        <v>918</v>
      </c>
      <c r="K30" s="57">
        <v>990</v>
      </c>
      <c r="L30" s="57">
        <v>978</v>
      </c>
      <c r="M30" s="57">
        <v>936</v>
      </c>
      <c r="N30" s="57">
        <v>936</v>
      </c>
      <c r="O30" s="57">
        <v>936</v>
      </c>
      <c r="P30" s="57">
        <v>912</v>
      </c>
      <c r="Q30" s="57">
        <v>930</v>
      </c>
      <c r="R30" s="57">
        <v>930</v>
      </c>
      <c r="S30" s="57">
        <v>948</v>
      </c>
      <c r="T30" s="57">
        <v>960</v>
      </c>
      <c r="U30" s="57">
        <v>942</v>
      </c>
      <c r="V30" s="57">
        <v>972</v>
      </c>
      <c r="W30" s="57">
        <v>990</v>
      </c>
      <c r="X30" s="57">
        <v>888</v>
      </c>
      <c r="Y30" s="57">
        <v>966</v>
      </c>
      <c r="Z30" s="57">
        <v>966</v>
      </c>
      <c r="AA30" s="57">
        <v>912</v>
      </c>
      <c r="AB30" s="57">
        <v>942</v>
      </c>
      <c r="AC30" s="57">
        <v>930</v>
      </c>
      <c r="AD30" s="57">
        <v>900</v>
      </c>
      <c r="AE30" s="57">
        <v>930</v>
      </c>
      <c r="AF30" s="65">
        <v>966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5">
        <v>954</v>
      </c>
      <c r="C31" s="55">
        <v>936</v>
      </c>
      <c r="D31" s="55">
        <v>954</v>
      </c>
      <c r="E31" s="55">
        <v>960</v>
      </c>
      <c r="F31" s="55">
        <v>918</v>
      </c>
      <c r="G31" s="55">
        <v>918</v>
      </c>
      <c r="H31" s="55">
        <v>918</v>
      </c>
      <c r="I31" s="55">
        <v>924</v>
      </c>
      <c r="J31" s="55">
        <v>894</v>
      </c>
      <c r="K31" s="55">
        <v>960</v>
      </c>
      <c r="L31" s="55">
        <v>984</v>
      </c>
      <c r="M31" s="55">
        <v>972</v>
      </c>
      <c r="N31" s="55">
        <v>924</v>
      </c>
      <c r="O31" s="55">
        <v>966</v>
      </c>
      <c r="P31" s="55">
        <v>930</v>
      </c>
      <c r="Q31" s="55">
        <v>948</v>
      </c>
      <c r="R31" s="55">
        <v>948</v>
      </c>
      <c r="S31" s="55">
        <v>942</v>
      </c>
      <c r="T31" s="55">
        <v>990</v>
      </c>
      <c r="U31" s="55">
        <v>918</v>
      </c>
      <c r="V31" s="55">
        <v>990</v>
      </c>
      <c r="W31" s="55">
        <v>1008</v>
      </c>
      <c r="X31" s="55">
        <v>900</v>
      </c>
      <c r="Y31" s="55">
        <v>954</v>
      </c>
      <c r="Z31" s="55">
        <v>972</v>
      </c>
      <c r="AA31" s="55">
        <v>918</v>
      </c>
      <c r="AB31" s="55">
        <v>936</v>
      </c>
      <c r="AC31" s="55">
        <v>954</v>
      </c>
      <c r="AD31" s="55">
        <v>912</v>
      </c>
      <c r="AE31" s="55">
        <v>936</v>
      </c>
      <c r="AF31" s="56">
        <v>960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5">
        <v>936</v>
      </c>
      <c r="C32" s="55">
        <v>936</v>
      </c>
      <c r="D32" s="55">
        <v>948</v>
      </c>
      <c r="E32" s="55">
        <v>966</v>
      </c>
      <c r="F32" s="55">
        <v>906</v>
      </c>
      <c r="G32" s="55">
        <v>900</v>
      </c>
      <c r="H32" s="55">
        <v>942</v>
      </c>
      <c r="I32" s="55">
        <v>930</v>
      </c>
      <c r="J32" s="55">
        <v>930</v>
      </c>
      <c r="K32" s="55">
        <v>978</v>
      </c>
      <c r="L32" s="55">
        <v>984</v>
      </c>
      <c r="M32" s="55">
        <v>960</v>
      </c>
      <c r="N32" s="55">
        <v>948</v>
      </c>
      <c r="O32" s="55">
        <v>942</v>
      </c>
      <c r="P32" s="55">
        <v>912</v>
      </c>
      <c r="Q32" s="55">
        <v>924</v>
      </c>
      <c r="R32" s="55">
        <v>936</v>
      </c>
      <c r="S32" s="55">
        <v>948</v>
      </c>
      <c r="T32" s="55">
        <v>1002</v>
      </c>
      <c r="U32" s="55">
        <v>960</v>
      </c>
      <c r="V32" s="55">
        <v>978</v>
      </c>
      <c r="W32" s="55">
        <v>996</v>
      </c>
      <c r="X32" s="55">
        <v>918</v>
      </c>
      <c r="Y32" s="55">
        <v>954</v>
      </c>
      <c r="Z32" s="55">
        <v>1002</v>
      </c>
      <c r="AA32" s="55">
        <v>942</v>
      </c>
      <c r="AB32" s="55">
        <v>978</v>
      </c>
      <c r="AC32" s="55">
        <v>930</v>
      </c>
      <c r="AD32" s="55">
        <v>930</v>
      </c>
      <c r="AE32" s="55">
        <v>936</v>
      </c>
      <c r="AF32" s="56">
        <v>966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5">
        <v>966</v>
      </c>
      <c r="C33" s="55">
        <v>936</v>
      </c>
      <c r="D33" s="55">
        <v>942</v>
      </c>
      <c r="E33" s="55">
        <v>960</v>
      </c>
      <c r="F33" s="55">
        <v>912</v>
      </c>
      <c r="G33" s="55">
        <v>948</v>
      </c>
      <c r="H33" s="55">
        <v>918</v>
      </c>
      <c r="I33" s="55">
        <v>918</v>
      </c>
      <c r="J33" s="55">
        <v>948</v>
      </c>
      <c r="K33" s="55">
        <v>978</v>
      </c>
      <c r="L33" s="55">
        <v>984</v>
      </c>
      <c r="M33" s="55">
        <v>972</v>
      </c>
      <c r="N33" s="55">
        <v>936</v>
      </c>
      <c r="O33" s="55">
        <v>954</v>
      </c>
      <c r="P33" s="55">
        <v>936</v>
      </c>
      <c r="Q33" s="55">
        <v>942</v>
      </c>
      <c r="R33" s="55">
        <v>948</v>
      </c>
      <c r="S33" s="55">
        <v>948</v>
      </c>
      <c r="T33" s="55">
        <v>966</v>
      </c>
      <c r="U33" s="55">
        <v>930</v>
      </c>
      <c r="V33" s="55">
        <v>990</v>
      </c>
      <c r="W33" s="55">
        <v>1014</v>
      </c>
      <c r="X33" s="55">
        <v>936</v>
      </c>
      <c r="Y33" s="55">
        <v>990</v>
      </c>
      <c r="Z33" s="55">
        <v>990</v>
      </c>
      <c r="AA33" s="55">
        <v>954</v>
      </c>
      <c r="AB33" s="55">
        <v>918</v>
      </c>
      <c r="AC33" s="55">
        <v>948</v>
      </c>
      <c r="AD33" s="55">
        <v>930</v>
      </c>
      <c r="AE33" s="55">
        <v>930</v>
      </c>
      <c r="AF33" s="56">
        <v>972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5">
        <v>960</v>
      </c>
      <c r="C34" s="55">
        <v>942</v>
      </c>
      <c r="D34" s="55">
        <v>954</v>
      </c>
      <c r="E34" s="55">
        <v>954</v>
      </c>
      <c r="F34" s="55">
        <v>906</v>
      </c>
      <c r="G34" s="55">
        <v>924</v>
      </c>
      <c r="H34" s="55">
        <v>924</v>
      </c>
      <c r="I34" s="55">
        <v>948</v>
      </c>
      <c r="J34" s="55">
        <v>936</v>
      </c>
      <c r="K34" s="55">
        <v>954</v>
      </c>
      <c r="L34" s="55">
        <v>990</v>
      </c>
      <c r="M34" s="55">
        <v>948</v>
      </c>
      <c r="N34" s="55">
        <v>906</v>
      </c>
      <c r="O34" s="55">
        <v>936</v>
      </c>
      <c r="P34" s="55">
        <v>930</v>
      </c>
      <c r="Q34" s="55">
        <v>948</v>
      </c>
      <c r="R34" s="55">
        <v>960</v>
      </c>
      <c r="S34" s="55">
        <v>960</v>
      </c>
      <c r="T34" s="55">
        <v>978</v>
      </c>
      <c r="U34" s="55">
        <v>948</v>
      </c>
      <c r="V34" s="55">
        <v>954</v>
      </c>
      <c r="W34" s="55">
        <v>984</v>
      </c>
      <c r="X34" s="55">
        <v>912</v>
      </c>
      <c r="Y34" s="55">
        <v>936</v>
      </c>
      <c r="Z34" s="55">
        <v>978</v>
      </c>
      <c r="AA34" s="55">
        <v>924</v>
      </c>
      <c r="AB34" s="55">
        <v>966</v>
      </c>
      <c r="AC34" s="55">
        <v>960</v>
      </c>
      <c r="AD34" s="55">
        <v>924</v>
      </c>
      <c r="AE34" s="55">
        <v>942</v>
      </c>
      <c r="AF34" s="56">
        <v>966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5">
        <v>942</v>
      </c>
      <c r="C35" s="55">
        <v>930</v>
      </c>
      <c r="D35" s="55">
        <v>954</v>
      </c>
      <c r="E35" s="55">
        <v>942</v>
      </c>
      <c r="F35" s="55">
        <v>918</v>
      </c>
      <c r="G35" s="55">
        <v>942</v>
      </c>
      <c r="H35" s="55">
        <v>930</v>
      </c>
      <c r="I35" s="55">
        <v>948</v>
      </c>
      <c r="J35" s="55">
        <v>936</v>
      </c>
      <c r="K35" s="55">
        <v>978</v>
      </c>
      <c r="L35" s="55">
        <v>1008</v>
      </c>
      <c r="M35" s="55">
        <v>954</v>
      </c>
      <c r="N35" s="55">
        <v>924</v>
      </c>
      <c r="O35" s="55">
        <v>936</v>
      </c>
      <c r="P35" s="55">
        <v>930</v>
      </c>
      <c r="Q35" s="55">
        <v>936</v>
      </c>
      <c r="R35" s="55">
        <v>924</v>
      </c>
      <c r="S35" s="55">
        <v>954</v>
      </c>
      <c r="T35" s="55">
        <v>966</v>
      </c>
      <c r="U35" s="55">
        <v>948</v>
      </c>
      <c r="V35" s="55">
        <v>990</v>
      </c>
      <c r="W35" s="55">
        <v>1008</v>
      </c>
      <c r="X35" s="55">
        <v>918</v>
      </c>
      <c r="Y35" s="55">
        <v>960</v>
      </c>
      <c r="Z35" s="55">
        <v>1002</v>
      </c>
      <c r="AA35" s="55">
        <v>918</v>
      </c>
      <c r="AB35" s="55">
        <v>954</v>
      </c>
      <c r="AC35" s="55">
        <v>954</v>
      </c>
      <c r="AD35" s="55">
        <v>924</v>
      </c>
      <c r="AE35" s="55">
        <v>918</v>
      </c>
      <c r="AF35" s="56">
        <v>972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5">
        <v>954</v>
      </c>
      <c r="C36" s="55">
        <v>930</v>
      </c>
      <c r="D36" s="55">
        <v>972</v>
      </c>
      <c r="E36" s="55">
        <v>948</v>
      </c>
      <c r="F36" s="55">
        <v>930</v>
      </c>
      <c r="G36" s="55">
        <v>924</v>
      </c>
      <c r="H36" s="55">
        <v>936</v>
      </c>
      <c r="I36" s="55">
        <v>960</v>
      </c>
      <c r="J36" s="55">
        <v>918</v>
      </c>
      <c r="K36" s="55">
        <v>966</v>
      </c>
      <c r="L36" s="55">
        <v>984</v>
      </c>
      <c r="M36" s="55">
        <v>984</v>
      </c>
      <c r="N36" s="55">
        <v>900</v>
      </c>
      <c r="O36" s="55">
        <v>954</v>
      </c>
      <c r="P36" s="55">
        <v>924</v>
      </c>
      <c r="Q36" s="55">
        <v>942</v>
      </c>
      <c r="R36" s="55">
        <v>960</v>
      </c>
      <c r="S36" s="55">
        <v>936</v>
      </c>
      <c r="T36" s="55">
        <v>984</v>
      </c>
      <c r="U36" s="55">
        <v>930</v>
      </c>
      <c r="V36" s="55">
        <v>1008</v>
      </c>
      <c r="W36" s="55">
        <v>996</v>
      </c>
      <c r="X36" s="55">
        <v>906</v>
      </c>
      <c r="Y36" s="55">
        <v>948</v>
      </c>
      <c r="Z36" s="55">
        <v>978</v>
      </c>
      <c r="AA36" s="55">
        <v>906</v>
      </c>
      <c r="AB36" s="55">
        <v>960</v>
      </c>
      <c r="AC36" s="55">
        <v>972</v>
      </c>
      <c r="AD36" s="55">
        <v>924</v>
      </c>
      <c r="AE36" s="55">
        <v>948</v>
      </c>
      <c r="AF36" s="56">
        <v>960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5">
        <v>930</v>
      </c>
      <c r="C37" s="55">
        <v>936</v>
      </c>
      <c r="D37" s="55">
        <v>942</v>
      </c>
      <c r="E37" s="55">
        <v>930</v>
      </c>
      <c r="F37" s="55">
        <v>906</v>
      </c>
      <c r="G37" s="55">
        <v>924</v>
      </c>
      <c r="H37" s="55">
        <v>918</v>
      </c>
      <c r="I37" s="55">
        <v>966</v>
      </c>
      <c r="J37" s="55">
        <v>924</v>
      </c>
      <c r="K37" s="55">
        <v>948</v>
      </c>
      <c r="L37" s="55">
        <v>960</v>
      </c>
      <c r="M37" s="55">
        <v>966</v>
      </c>
      <c r="N37" s="55">
        <v>954</v>
      </c>
      <c r="O37" s="55">
        <v>960</v>
      </c>
      <c r="P37" s="55">
        <v>930</v>
      </c>
      <c r="Q37" s="55">
        <v>948</v>
      </c>
      <c r="R37" s="55">
        <v>948</v>
      </c>
      <c r="S37" s="55">
        <v>936</v>
      </c>
      <c r="T37" s="55">
        <v>966</v>
      </c>
      <c r="U37" s="55">
        <v>924</v>
      </c>
      <c r="V37" s="55">
        <v>972</v>
      </c>
      <c r="W37" s="55">
        <v>984</v>
      </c>
      <c r="X37" s="55">
        <v>948</v>
      </c>
      <c r="Y37" s="55">
        <v>942</v>
      </c>
      <c r="Z37" s="55">
        <v>972</v>
      </c>
      <c r="AA37" s="55">
        <v>888</v>
      </c>
      <c r="AB37" s="55">
        <v>960</v>
      </c>
      <c r="AC37" s="55">
        <v>954</v>
      </c>
      <c r="AD37" s="55">
        <v>924</v>
      </c>
      <c r="AE37" s="55">
        <v>936</v>
      </c>
      <c r="AF37" s="56">
        <v>978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930</v>
      </c>
      <c r="C38" s="63">
        <v>942</v>
      </c>
      <c r="D38" s="63">
        <v>942</v>
      </c>
      <c r="E38" s="63">
        <v>936</v>
      </c>
      <c r="F38" s="63">
        <v>912</v>
      </c>
      <c r="G38" s="63">
        <v>930</v>
      </c>
      <c r="H38" s="63">
        <v>930</v>
      </c>
      <c r="I38" s="63">
        <v>948</v>
      </c>
      <c r="J38" s="63">
        <v>936</v>
      </c>
      <c r="K38" s="63">
        <v>978</v>
      </c>
      <c r="L38" s="63">
        <v>978</v>
      </c>
      <c r="M38" s="63">
        <v>966</v>
      </c>
      <c r="N38" s="63">
        <v>942</v>
      </c>
      <c r="O38" s="63">
        <v>942</v>
      </c>
      <c r="P38" s="63">
        <v>960</v>
      </c>
      <c r="Q38" s="63">
        <v>972</v>
      </c>
      <c r="R38" s="63">
        <v>960</v>
      </c>
      <c r="S38" s="63">
        <v>942</v>
      </c>
      <c r="T38" s="63">
        <v>1002</v>
      </c>
      <c r="U38" s="63">
        <v>936</v>
      </c>
      <c r="V38" s="63">
        <v>990</v>
      </c>
      <c r="W38" s="63">
        <v>1020</v>
      </c>
      <c r="X38" s="63">
        <v>906</v>
      </c>
      <c r="Y38" s="63">
        <v>972</v>
      </c>
      <c r="Z38" s="63">
        <v>990</v>
      </c>
      <c r="AA38" s="63">
        <v>930</v>
      </c>
      <c r="AB38" s="63">
        <v>942</v>
      </c>
      <c r="AC38" s="63">
        <v>930</v>
      </c>
      <c r="AD38" s="63">
        <v>924</v>
      </c>
      <c r="AE38" s="63">
        <v>948</v>
      </c>
      <c r="AF38" s="65">
        <v>954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5">
        <v>948</v>
      </c>
      <c r="C39" s="55">
        <v>948</v>
      </c>
      <c r="D39" s="55">
        <v>948</v>
      </c>
      <c r="E39" s="55">
        <v>960</v>
      </c>
      <c r="F39" s="55">
        <v>888</v>
      </c>
      <c r="G39" s="55">
        <v>924</v>
      </c>
      <c r="H39" s="55">
        <v>954</v>
      </c>
      <c r="I39" s="55">
        <v>990</v>
      </c>
      <c r="J39" s="55">
        <v>936</v>
      </c>
      <c r="K39" s="55">
        <v>966</v>
      </c>
      <c r="L39" s="55">
        <v>978</v>
      </c>
      <c r="M39" s="55">
        <v>978</v>
      </c>
      <c r="N39" s="55">
        <v>936</v>
      </c>
      <c r="O39" s="55">
        <v>954</v>
      </c>
      <c r="P39" s="55">
        <v>954</v>
      </c>
      <c r="Q39" s="55">
        <v>978</v>
      </c>
      <c r="R39" s="55">
        <v>978</v>
      </c>
      <c r="S39" s="55">
        <v>954</v>
      </c>
      <c r="T39" s="55">
        <v>1014</v>
      </c>
      <c r="U39" s="55">
        <v>984</v>
      </c>
      <c r="V39" s="55">
        <v>984</v>
      </c>
      <c r="W39" s="55">
        <v>1008</v>
      </c>
      <c r="X39" s="55">
        <v>924</v>
      </c>
      <c r="Y39" s="55">
        <v>960</v>
      </c>
      <c r="Z39" s="55">
        <v>996</v>
      </c>
      <c r="AA39" s="55">
        <v>936</v>
      </c>
      <c r="AB39" s="55">
        <v>972</v>
      </c>
      <c r="AC39" s="55">
        <v>918</v>
      </c>
      <c r="AD39" s="55">
        <v>924</v>
      </c>
      <c r="AE39" s="55">
        <v>948</v>
      </c>
      <c r="AF39" s="56">
        <v>966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5">
        <v>966</v>
      </c>
      <c r="C40" s="55">
        <v>948</v>
      </c>
      <c r="D40" s="55">
        <v>954</v>
      </c>
      <c r="E40" s="55">
        <v>936</v>
      </c>
      <c r="F40" s="55">
        <v>948</v>
      </c>
      <c r="G40" s="55">
        <v>954</v>
      </c>
      <c r="H40" s="55">
        <v>960</v>
      </c>
      <c r="I40" s="55">
        <v>984</v>
      </c>
      <c r="J40" s="55">
        <v>948</v>
      </c>
      <c r="K40" s="55">
        <v>978</v>
      </c>
      <c r="L40" s="55">
        <v>990</v>
      </c>
      <c r="M40" s="55">
        <v>972</v>
      </c>
      <c r="N40" s="55">
        <v>942</v>
      </c>
      <c r="O40" s="55">
        <v>960</v>
      </c>
      <c r="P40" s="55">
        <v>984</v>
      </c>
      <c r="Q40" s="55">
        <v>954</v>
      </c>
      <c r="R40" s="55">
        <v>978</v>
      </c>
      <c r="S40" s="55">
        <v>954</v>
      </c>
      <c r="T40" s="55">
        <v>996</v>
      </c>
      <c r="U40" s="55">
        <v>984</v>
      </c>
      <c r="V40" s="55">
        <v>984</v>
      </c>
      <c r="W40" s="55">
        <v>1026</v>
      </c>
      <c r="X40" s="55">
        <v>936</v>
      </c>
      <c r="Y40" s="55">
        <v>972</v>
      </c>
      <c r="Z40" s="55">
        <v>984</v>
      </c>
      <c r="AA40" s="55">
        <v>948</v>
      </c>
      <c r="AB40" s="55">
        <v>1008</v>
      </c>
      <c r="AC40" s="55">
        <v>942</v>
      </c>
      <c r="AD40" s="55">
        <v>936</v>
      </c>
      <c r="AE40" s="55">
        <v>978</v>
      </c>
      <c r="AF40" s="56">
        <v>960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5">
        <v>948</v>
      </c>
      <c r="C41" s="55">
        <v>942</v>
      </c>
      <c r="D41" s="55">
        <v>942</v>
      </c>
      <c r="E41" s="55">
        <v>954</v>
      </c>
      <c r="F41" s="55">
        <v>942</v>
      </c>
      <c r="G41" s="55">
        <v>942</v>
      </c>
      <c r="H41" s="55">
        <v>942</v>
      </c>
      <c r="I41" s="55">
        <v>954</v>
      </c>
      <c r="J41" s="55">
        <v>918</v>
      </c>
      <c r="K41" s="55">
        <v>936</v>
      </c>
      <c r="L41" s="55">
        <v>972</v>
      </c>
      <c r="M41" s="55">
        <v>978</v>
      </c>
      <c r="N41" s="55">
        <v>954</v>
      </c>
      <c r="O41" s="55">
        <v>924</v>
      </c>
      <c r="P41" s="55">
        <v>942</v>
      </c>
      <c r="Q41" s="55">
        <v>948</v>
      </c>
      <c r="R41" s="55">
        <v>924</v>
      </c>
      <c r="S41" s="55">
        <v>954</v>
      </c>
      <c r="T41" s="55">
        <v>966</v>
      </c>
      <c r="U41" s="55">
        <v>1008</v>
      </c>
      <c r="V41" s="55">
        <v>936</v>
      </c>
      <c r="W41" s="55">
        <v>960</v>
      </c>
      <c r="X41" s="55">
        <v>942</v>
      </c>
      <c r="Y41" s="55">
        <v>954</v>
      </c>
      <c r="Z41" s="55">
        <v>966</v>
      </c>
      <c r="AA41" s="55">
        <v>930</v>
      </c>
      <c r="AB41" s="55">
        <v>990</v>
      </c>
      <c r="AC41" s="55">
        <v>954</v>
      </c>
      <c r="AD41" s="55">
        <v>954</v>
      </c>
      <c r="AE41" s="55">
        <v>954</v>
      </c>
      <c r="AF41" s="56">
        <v>984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5">
        <v>954</v>
      </c>
      <c r="C42" s="55">
        <v>948</v>
      </c>
      <c r="D42" s="55">
        <v>918</v>
      </c>
      <c r="E42" s="55">
        <v>924</v>
      </c>
      <c r="F42" s="55">
        <v>954</v>
      </c>
      <c r="G42" s="55">
        <v>954</v>
      </c>
      <c r="H42" s="55">
        <v>900</v>
      </c>
      <c r="I42" s="55">
        <v>930</v>
      </c>
      <c r="J42" s="55">
        <v>954</v>
      </c>
      <c r="K42" s="55">
        <v>960</v>
      </c>
      <c r="L42" s="55">
        <v>990</v>
      </c>
      <c r="M42" s="55">
        <v>954</v>
      </c>
      <c r="N42" s="55">
        <v>936</v>
      </c>
      <c r="O42" s="55">
        <v>930</v>
      </c>
      <c r="P42" s="55">
        <v>900</v>
      </c>
      <c r="Q42" s="55">
        <v>942</v>
      </c>
      <c r="R42" s="55">
        <v>930</v>
      </c>
      <c r="S42" s="55">
        <v>972</v>
      </c>
      <c r="T42" s="55">
        <v>942</v>
      </c>
      <c r="U42" s="55">
        <v>954</v>
      </c>
      <c r="V42" s="55">
        <v>930</v>
      </c>
      <c r="W42" s="55">
        <v>942</v>
      </c>
      <c r="X42" s="55">
        <v>942</v>
      </c>
      <c r="Y42" s="55">
        <v>948</v>
      </c>
      <c r="Z42" s="55">
        <v>978</v>
      </c>
      <c r="AA42" s="55">
        <v>924</v>
      </c>
      <c r="AB42" s="55">
        <v>924</v>
      </c>
      <c r="AC42" s="55">
        <v>942</v>
      </c>
      <c r="AD42" s="55">
        <v>948</v>
      </c>
      <c r="AE42" s="55">
        <v>978</v>
      </c>
      <c r="AF42" s="56">
        <v>966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5">
        <v>858</v>
      </c>
      <c r="C43" s="55">
        <v>852</v>
      </c>
      <c r="D43" s="55">
        <v>858</v>
      </c>
      <c r="E43" s="55">
        <v>888</v>
      </c>
      <c r="F43" s="55">
        <v>852</v>
      </c>
      <c r="G43" s="55">
        <v>858</v>
      </c>
      <c r="H43" s="55">
        <v>840</v>
      </c>
      <c r="I43" s="55">
        <v>954</v>
      </c>
      <c r="J43" s="55">
        <v>864</v>
      </c>
      <c r="K43" s="55">
        <v>846</v>
      </c>
      <c r="L43" s="55">
        <v>888</v>
      </c>
      <c r="M43" s="55">
        <v>852</v>
      </c>
      <c r="N43" s="55">
        <v>840</v>
      </c>
      <c r="O43" s="55">
        <v>882</v>
      </c>
      <c r="P43" s="55">
        <v>840</v>
      </c>
      <c r="Q43" s="55">
        <v>900</v>
      </c>
      <c r="R43" s="55">
        <v>846</v>
      </c>
      <c r="S43" s="55">
        <v>876</v>
      </c>
      <c r="T43" s="55">
        <v>816</v>
      </c>
      <c r="U43" s="55">
        <v>888</v>
      </c>
      <c r="V43" s="55">
        <v>852</v>
      </c>
      <c r="W43" s="55">
        <v>852</v>
      </c>
      <c r="X43" s="55">
        <v>852</v>
      </c>
      <c r="Y43" s="55">
        <v>888</v>
      </c>
      <c r="Z43" s="55">
        <v>870</v>
      </c>
      <c r="AA43" s="55">
        <v>852</v>
      </c>
      <c r="AB43" s="55">
        <v>852</v>
      </c>
      <c r="AC43" s="55">
        <v>834</v>
      </c>
      <c r="AD43" s="55">
        <v>912</v>
      </c>
      <c r="AE43" s="55">
        <v>888</v>
      </c>
      <c r="AF43" s="56">
        <v>858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5">
        <v>876</v>
      </c>
      <c r="C44" s="55">
        <v>864</v>
      </c>
      <c r="D44" s="55">
        <v>912</v>
      </c>
      <c r="E44" s="55">
        <v>870</v>
      </c>
      <c r="F44" s="55">
        <v>864</v>
      </c>
      <c r="G44" s="55">
        <v>864</v>
      </c>
      <c r="H44" s="55">
        <v>840</v>
      </c>
      <c r="I44" s="55">
        <v>846</v>
      </c>
      <c r="J44" s="55">
        <v>846</v>
      </c>
      <c r="K44" s="55">
        <v>870</v>
      </c>
      <c r="L44" s="55">
        <v>912</v>
      </c>
      <c r="M44" s="55">
        <v>864</v>
      </c>
      <c r="N44" s="55">
        <v>828</v>
      </c>
      <c r="O44" s="55">
        <v>858</v>
      </c>
      <c r="P44" s="55">
        <v>870</v>
      </c>
      <c r="Q44" s="55">
        <v>864</v>
      </c>
      <c r="R44" s="55">
        <v>894</v>
      </c>
      <c r="S44" s="55">
        <v>864</v>
      </c>
      <c r="T44" s="55">
        <v>888</v>
      </c>
      <c r="U44" s="55">
        <v>870</v>
      </c>
      <c r="V44" s="55">
        <v>858</v>
      </c>
      <c r="W44" s="55">
        <v>852</v>
      </c>
      <c r="X44" s="55">
        <v>876</v>
      </c>
      <c r="Y44" s="55">
        <v>882</v>
      </c>
      <c r="Z44" s="55">
        <v>858</v>
      </c>
      <c r="AA44" s="55">
        <v>864</v>
      </c>
      <c r="AB44" s="55">
        <v>876</v>
      </c>
      <c r="AC44" s="55">
        <v>858</v>
      </c>
      <c r="AD44" s="55">
        <v>840</v>
      </c>
      <c r="AE44" s="55">
        <v>870</v>
      </c>
      <c r="AF44" s="56">
        <v>900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5">
        <v>954</v>
      </c>
      <c r="C45" s="55">
        <v>948</v>
      </c>
      <c r="D45" s="55">
        <v>960</v>
      </c>
      <c r="E45" s="55">
        <v>942</v>
      </c>
      <c r="F45" s="55">
        <v>954</v>
      </c>
      <c r="G45" s="55">
        <v>912</v>
      </c>
      <c r="H45" s="55">
        <v>924</v>
      </c>
      <c r="I45" s="55">
        <v>882</v>
      </c>
      <c r="J45" s="55">
        <v>930</v>
      </c>
      <c r="K45" s="55">
        <v>936</v>
      </c>
      <c r="L45" s="55">
        <v>966</v>
      </c>
      <c r="M45" s="55">
        <v>954</v>
      </c>
      <c r="N45" s="55">
        <v>948</v>
      </c>
      <c r="O45" s="55">
        <v>936</v>
      </c>
      <c r="P45" s="55">
        <v>924</v>
      </c>
      <c r="Q45" s="55">
        <v>918</v>
      </c>
      <c r="R45" s="55">
        <v>954</v>
      </c>
      <c r="S45" s="55">
        <v>954</v>
      </c>
      <c r="T45" s="55">
        <v>942</v>
      </c>
      <c r="U45" s="55">
        <v>960</v>
      </c>
      <c r="V45" s="55">
        <v>960</v>
      </c>
      <c r="W45" s="55">
        <v>936</v>
      </c>
      <c r="X45" s="55">
        <v>954</v>
      </c>
      <c r="Y45" s="55">
        <v>978</v>
      </c>
      <c r="Z45" s="55">
        <v>966</v>
      </c>
      <c r="AA45" s="55">
        <v>924</v>
      </c>
      <c r="AB45" s="55">
        <v>972</v>
      </c>
      <c r="AC45" s="55">
        <v>930</v>
      </c>
      <c r="AD45" s="55">
        <v>918</v>
      </c>
      <c r="AE45" s="55">
        <v>954</v>
      </c>
      <c r="AF45" s="56">
        <v>966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5">
        <v>948</v>
      </c>
      <c r="C46" s="55">
        <v>942</v>
      </c>
      <c r="D46" s="55">
        <v>954</v>
      </c>
      <c r="E46" s="55">
        <v>948</v>
      </c>
      <c r="F46" s="55">
        <v>954</v>
      </c>
      <c r="G46" s="55">
        <v>942</v>
      </c>
      <c r="H46" s="55">
        <v>930</v>
      </c>
      <c r="I46" s="55">
        <v>960</v>
      </c>
      <c r="J46" s="55">
        <v>906</v>
      </c>
      <c r="K46" s="55">
        <v>954</v>
      </c>
      <c r="L46" s="55">
        <v>972</v>
      </c>
      <c r="M46" s="55">
        <v>960</v>
      </c>
      <c r="N46" s="55">
        <v>948</v>
      </c>
      <c r="O46" s="55">
        <v>948</v>
      </c>
      <c r="P46" s="55">
        <v>942</v>
      </c>
      <c r="Q46" s="55">
        <v>936</v>
      </c>
      <c r="R46" s="55">
        <v>948</v>
      </c>
      <c r="S46" s="55">
        <v>954</v>
      </c>
      <c r="T46" s="55">
        <v>930</v>
      </c>
      <c r="U46" s="55">
        <v>954</v>
      </c>
      <c r="V46" s="55">
        <v>954</v>
      </c>
      <c r="W46" s="55">
        <v>942</v>
      </c>
      <c r="X46" s="55">
        <v>978</v>
      </c>
      <c r="Y46" s="55">
        <v>972</v>
      </c>
      <c r="Z46" s="55">
        <v>972</v>
      </c>
      <c r="AA46" s="55">
        <v>954</v>
      </c>
      <c r="AB46" s="55">
        <v>942</v>
      </c>
      <c r="AC46" s="55">
        <v>942</v>
      </c>
      <c r="AD46" s="55">
        <v>924</v>
      </c>
      <c r="AE46" s="55">
        <v>960</v>
      </c>
      <c r="AF46" s="56">
        <v>978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942</v>
      </c>
      <c r="C47" s="62">
        <v>948</v>
      </c>
      <c r="D47" s="62">
        <v>948</v>
      </c>
      <c r="E47" s="62">
        <v>930</v>
      </c>
      <c r="F47" s="62">
        <v>948</v>
      </c>
      <c r="G47" s="62">
        <v>948</v>
      </c>
      <c r="H47" s="62">
        <v>948</v>
      </c>
      <c r="I47" s="62">
        <v>906</v>
      </c>
      <c r="J47" s="62">
        <v>930</v>
      </c>
      <c r="K47" s="62">
        <v>942</v>
      </c>
      <c r="L47" s="62">
        <v>966</v>
      </c>
      <c r="M47" s="62">
        <v>960</v>
      </c>
      <c r="N47" s="62">
        <v>942</v>
      </c>
      <c r="O47" s="62">
        <v>942</v>
      </c>
      <c r="P47" s="62">
        <v>936</v>
      </c>
      <c r="Q47" s="62">
        <v>948</v>
      </c>
      <c r="R47" s="62">
        <v>966</v>
      </c>
      <c r="S47" s="62">
        <v>954</v>
      </c>
      <c r="T47" s="62">
        <v>948</v>
      </c>
      <c r="U47" s="62">
        <v>966</v>
      </c>
      <c r="V47" s="62">
        <v>954</v>
      </c>
      <c r="W47" s="62">
        <v>942</v>
      </c>
      <c r="X47" s="62">
        <v>972</v>
      </c>
      <c r="Y47" s="62">
        <v>990</v>
      </c>
      <c r="Z47" s="62">
        <v>978</v>
      </c>
      <c r="AA47" s="62">
        <v>936</v>
      </c>
      <c r="AB47" s="62">
        <v>948</v>
      </c>
      <c r="AC47" s="62">
        <v>942</v>
      </c>
      <c r="AD47" s="62">
        <v>942</v>
      </c>
      <c r="AE47" s="62">
        <v>948</v>
      </c>
      <c r="AF47" s="64">
        <v>966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5">
        <v>942</v>
      </c>
      <c r="C48" s="55">
        <v>924</v>
      </c>
      <c r="D48" s="55">
        <v>930</v>
      </c>
      <c r="E48" s="55">
        <v>948</v>
      </c>
      <c r="F48" s="55">
        <v>942</v>
      </c>
      <c r="G48" s="55">
        <v>960</v>
      </c>
      <c r="H48" s="55">
        <v>936</v>
      </c>
      <c r="I48" s="55">
        <v>924</v>
      </c>
      <c r="J48" s="55">
        <v>924</v>
      </c>
      <c r="K48" s="55">
        <v>948</v>
      </c>
      <c r="L48" s="55">
        <v>966</v>
      </c>
      <c r="M48" s="55">
        <v>954</v>
      </c>
      <c r="N48" s="55">
        <v>942</v>
      </c>
      <c r="O48" s="55">
        <v>948</v>
      </c>
      <c r="P48" s="55">
        <v>954</v>
      </c>
      <c r="Q48" s="55">
        <v>948</v>
      </c>
      <c r="R48" s="55">
        <v>960</v>
      </c>
      <c r="S48" s="55">
        <v>948</v>
      </c>
      <c r="T48" s="55">
        <v>942</v>
      </c>
      <c r="U48" s="55">
        <v>954</v>
      </c>
      <c r="V48" s="55">
        <v>954</v>
      </c>
      <c r="W48" s="55">
        <v>954</v>
      </c>
      <c r="X48" s="55">
        <v>972</v>
      </c>
      <c r="Y48" s="55">
        <v>972</v>
      </c>
      <c r="Z48" s="55">
        <v>978</v>
      </c>
      <c r="AA48" s="55">
        <v>948</v>
      </c>
      <c r="AB48" s="55">
        <v>930</v>
      </c>
      <c r="AC48" s="55">
        <v>954</v>
      </c>
      <c r="AD48" s="55">
        <v>948</v>
      </c>
      <c r="AE48" s="55">
        <v>942</v>
      </c>
      <c r="AF48" s="56">
        <v>954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5">
        <v>960</v>
      </c>
      <c r="C49" s="55">
        <v>942</v>
      </c>
      <c r="D49" s="55">
        <v>948</v>
      </c>
      <c r="E49" s="55">
        <v>972</v>
      </c>
      <c r="F49" s="55">
        <v>942</v>
      </c>
      <c r="G49" s="55">
        <v>936</v>
      </c>
      <c r="H49" s="55">
        <v>936</v>
      </c>
      <c r="I49" s="55">
        <v>918</v>
      </c>
      <c r="J49" s="55">
        <v>936</v>
      </c>
      <c r="K49" s="55">
        <v>936</v>
      </c>
      <c r="L49" s="55">
        <v>966</v>
      </c>
      <c r="M49" s="55">
        <v>948</v>
      </c>
      <c r="N49" s="55">
        <v>948</v>
      </c>
      <c r="O49" s="55">
        <v>930</v>
      </c>
      <c r="P49" s="55">
        <v>966</v>
      </c>
      <c r="Q49" s="55">
        <v>948</v>
      </c>
      <c r="R49" s="55">
        <v>948</v>
      </c>
      <c r="S49" s="55">
        <v>936</v>
      </c>
      <c r="T49" s="55">
        <v>966</v>
      </c>
      <c r="U49" s="55">
        <v>954</v>
      </c>
      <c r="V49" s="55">
        <v>954</v>
      </c>
      <c r="W49" s="55">
        <v>948</v>
      </c>
      <c r="X49" s="55">
        <v>954</v>
      </c>
      <c r="Y49" s="55">
        <v>972</v>
      </c>
      <c r="Z49" s="55">
        <v>990</v>
      </c>
      <c r="AA49" s="55">
        <v>912</v>
      </c>
      <c r="AB49" s="55">
        <v>960</v>
      </c>
      <c r="AC49" s="55">
        <v>936</v>
      </c>
      <c r="AD49" s="55">
        <v>948</v>
      </c>
      <c r="AE49" s="55">
        <v>972</v>
      </c>
      <c r="AF49" s="56">
        <v>984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46">
        <v>966</v>
      </c>
      <c r="C50" s="57">
        <v>948</v>
      </c>
      <c r="D50" s="57">
        <v>942</v>
      </c>
      <c r="E50" s="57">
        <v>966</v>
      </c>
      <c r="F50" s="57">
        <v>966</v>
      </c>
      <c r="G50" s="57">
        <v>942</v>
      </c>
      <c r="H50" s="57">
        <v>948</v>
      </c>
      <c r="I50" s="57">
        <v>936</v>
      </c>
      <c r="J50" s="57">
        <v>948</v>
      </c>
      <c r="K50" s="57">
        <v>936</v>
      </c>
      <c r="L50" s="57">
        <v>978</v>
      </c>
      <c r="M50" s="57">
        <v>960</v>
      </c>
      <c r="N50" s="57">
        <v>942</v>
      </c>
      <c r="O50" s="57">
        <v>906</v>
      </c>
      <c r="P50" s="57">
        <v>918</v>
      </c>
      <c r="Q50" s="57">
        <v>954</v>
      </c>
      <c r="R50" s="57">
        <v>948</v>
      </c>
      <c r="S50" s="57">
        <v>960</v>
      </c>
      <c r="T50" s="57">
        <v>972</v>
      </c>
      <c r="U50" s="57">
        <v>954</v>
      </c>
      <c r="V50" s="57">
        <v>942</v>
      </c>
      <c r="W50" s="57">
        <v>942</v>
      </c>
      <c r="X50" s="57">
        <v>948</v>
      </c>
      <c r="Y50" s="57">
        <v>972</v>
      </c>
      <c r="Z50" s="57">
        <v>966</v>
      </c>
      <c r="AA50" s="57">
        <v>936</v>
      </c>
      <c r="AB50" s="57">
        <v>954</v>
      </c>
      <c r="AC50" s="57">
        <v>942</v>
      </c>
      <c r="AD50" s="57">
        <v>954</v>
      </c>
      <c r="AE50" s="57">
        <v>960</v>
      </c>
      <c r="AF50" s="58">
        <v>972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5">
        <v>960</v>
      </c>
      <c r="C51" s="55">
        <v>948</v>
      </c>
      <c r="D51" s="55">
        <v>942</v>
      </c>
      <c r="E51" s="55">
        <v>948</v>
      </c>
      <c r="F51" s="55">
        <v>954</v>
      </c>
      <c r="G51" s="55">
        <v>930</v>
      </c>
      <c r="H51" s="55">
        <v>930</v>
      </c>
      <c r="I51" s="55">
        <v>924</v>
      </c>
      <c r="J51" s="55">
        <v>930</v>
      </c>
      <c r="K51" s="55">
        <v>936</v>
      </c>
      <c r="L51" s="55">
        <v>966</v>
      </c>
      <c r="M51" s="55">
        <v>948</v>
      </c>
      <c r="N51" s="55">
        <v>954</v>
      </c>
      <c r="O51" s="55">
        <v>918</v>
      </c>
      <c r="P51" s="55">
        <v>930</v>
      </c>
      <c r="Q51" s="55">
        <v>954</v>
      </c>
      <c r="R51" s="55">
        <v>954</v>
      </c>
      <c r="S51" s="55">
        <v>954</v>
      </c>
      <c r="T51" s="55">
        <v>954</v>
      </c>
      <c r="U51" s="55">
        <v>936</v>
      </c>
      <c r="V51" s="55">
        <v>954</v>
      </c>
      <c r="W51" s="55">
        <v>918</v>
      </c>
      <c r="X51" s="55">
        <v>936</v>
      </c>
      <c r="Y51" s="55">
        <v>978</v>
      </c>
      <c r="Z51" s="55">
        <v>966</v>
      </c>
      <c r="AA51" s="55">
        <v>930</v>
      </c>
      <c r="AB51" s="55">
        <v>966</v>
      </c>
      <c r="AC51" s="55">
        <v>942</v>
      </c>
      <c r="AD51" s="55">
        <v>966</v>
      </c>
      <c r="AE51" s="55">
        <v>954</v>
      </c>
      <c r="AF51" s="56">
        <v>972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5">
        <v>960</v>
      </c>
      <c r="C52" s="55">
        <v>948</v>
      </c>
      <c r="D52" s="55">
        <v>954</v>
      </c>
      <c r="E52" s="55">
        <v>954</v>
      </c>
      <c r="F52" s="55">
        <v>936</v>
      </c>
      <c r="G52" s="55">
        <v>936</v>
      </c>
      <c r="H52" s="55">
        <v>930</v>
      </c>
      <c r="I52" s="55">
        <v>930</v>
      </c>
      <c r="J52" s="55">
        <v>948</v>
      </c>
      <c r="K52" s="55">
        <v>978</v>
      </c>
      <c r="L52" s="55">
        <v>972</v>
      </c>
      <c r="M52" s="55">
        <v>960</v>
      </c>
      <c r="N52" s="55">
        <v>966</v>
      </c>
      <c r="O52" s="55">
        <v>930</v>
      </c>
      <c r="P52" s="55">
        <v>948</v>
      </c>
      <c r="Q52" s="55">
        <v>942</v>
      </c>
      <c r="R52" s="55">
        <v>954</v>
      </c>
      <c r="S52" s="55">
        <v>960</v>
      </c>
      <c r="T52" s="55">
        <v>948</v>
      </c>
      <c r="U52" s="55">
        <v>948</v>
      </c>
      <c r="V52" s="55">
        <v>960</v>
      </c>
      <c r="W52" s="55">
        <v>966</v>
      </c>
      <c r="X52" s="55">
        <v>942</v>
      </c>
      <c r="Y52" s="55">
        <v>1008</v>
      </c>
      <c r="Z52" s="55">
        <v>960</v>
      </c>
      <c r="AA52" s="55">
        <v>912</v>
      </c>
      <c r="AB52" s="55">
        <v>942</v>
      </c>
      <c r="AC52" s="55">
        <v>936</v>
      </c>
      <c r="AD52" s="55">
        <v>966</v>
      </c>
      <c r="AE52" s="55">
        <v>978</v>
      </c>
      <c r="AF52" s="56">
        <v>966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5">
        <v>924</v>
      </c>
      <c r="C53" s="55">
        <v>936</v>
      </c>
      <c r="D53" s="55">
        <v>960</v>
      </c>
      <c r="E53" s="55">
        <v>942</v>
      </c>
      <c r="F53" s="55">
        <v>948</v>
      </c>
      <c r="G53" s="55">
        <v>942</v>
      </c>
      <c r="H53" s="55">
        <v>948</v>
      </c>
      <c r="I53" s="55">
        <v>924</v>
      </c>
      <c r="J53" s="55">
        <v>930</v>
      </c>
      <c r="K53" s="55">
        <v>936</v>
      </c>
      <c r="L53" s="55">
        <v>978</v>
      </c>
      <c r="M53" s="55">
        <v>948</v>
      </c>
      <c r="N53" s="55">
        <v>942</v>
      </c>
      <c r="O53" s="55">
        <v>924</v>
      </c>
      <c r="P53" s="55">
        <v>948</v>
      </c>
      <c r="Q53" s="55">
        <v>960</v>
      </c>
      <c r="R53" s="55">
        <v>972</v>
      </c>
      <c r="S53" s="55">
        <v>978</v>
      </c>
      <c r="T53" s="55">
        <v>960</v>
      </c>
      <c r="U53" s="55">
        <v>954</v>
      </c>
      <c r="V53" s="55">
        <v>960</v>
      </c>
      <c r="W53" s="55">
        <v>924</v>
      </c>
      <c r="X53" s="55">
        <v>966</v>
      </c>
      <c r="Y53" s="55">
        <v>954</v>
      </c>
      <c r="Z53" s="55">
        <v>960</v>
      </c>
      <c r="AA53" s="55">
        <v>942</v>
      </c>
      <c r="AB53" s="55">
        <v>948</v>
      </c>
      <c r="AC53" s="55">
        <v>948</v>
      </c>
      <c r="AD53" s="55">
        <v>936</v>
      </c>
      <c r="AE53" s="55">
        <v>966</v>
      </c>
      <c r="AF53" s="56">
        <v>948</v>
      </c>
      <c r="AG53" s="210" t="str">
        <f>CONCATENATE(B3,"合計")</f>
        <v>1月合計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46">
        <v>948</v>
      </c>
      <c r="C54" s="57">
        <v>924</v>
      </c>
      <c r="D54" s="57">
        <v>948</v>
      </c>
      <c r="E54" s="57">
        <v>942</v>
      </c>
      <c r="F54" s="57">
        <v>942</v>
      </c>
      <c r="G54" s="57">
        <v>936</v>
      </c>
      <c r="H54" s="57">
        <v>930</v>
      </c>
      <c r="I54" s="57">
        <v>942</v>
      </c>
      <c r="J54" s="57">
        <v>942</v>
      </c>
      <c r="K54" s="57">
        <v>942</v>
      </c>
      <c r="L54" s="57">
        <v>960</v>
      </c>
      <c r="M54" s="57">
        <v>942</v>
      </c>
      <c r="N54" s="57">
        <v>930</v>
      </c>
      <c r="O54" s="57">
        <v>948</v>
      </c>
      <c r="P54" s="57">
        <v>936</v>
      </c>
      <c r="Q54" s="57">
        <v>930</v>
      </c>
      <c r="R54" s="57">
        <v>954</v>
      </c>
      <c r="S54" s="57">
        <v>954</v>
      </c>
      <c r="T54" s="57">
        <v>960</v>
      </c>
      <c r="U54" s="57">
        <v>948</v>
      </c>
      <c r="V54" s="57">
        <v>954</v>
      </c>
      <c r="W54" s="57">
        <v>966</v>
      </c>
      <c r="X54" s="57">
        <v>966</v>
      </c>
      <c r="Y54" s="57">
        <v>972</v>
      </c>
      <c r="Z54" s="57">
        <v>972</v>
      </c>
      <c r="AA54" s="57">
        <v>936</v>
      </c>
      <c r="AB54" s="57">
        <v>954</v>
      </c>
      <c r="AC54" s="57">
        <v>948</v>
      </c>
      <c r="AD54" s="57">
        <v>936</v>
      </c>
      <c r="AE54" s="57">
        <v>942</v>
      </c>
      <c r="AF54" s="58">
        <v>966</v>
      </c>
      <c r="AG54" s="210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44820</v>
      </c>
      <c r="C55" s="11">
        <f t="shared" ref="C55:AF55" si="3">SUM(C7:C54)</f>
        <v>44538</v>
      </c>
      <c r="D55" s="11">
        <f t="shared" si="3"/>
        <v>44682</v>
      </c>
      <c r="E55" s="11">
        <f t="shared" si="3"/>
        <v>45018</v>
      </c>
      <c r="F55" s="11">
        <f t="shared" si="3"/>
        <v>44088</v>
      </c>
      <c r="G55" s="11">
        <f t="shared" si="3"/>
        <v>44238</v>
      </c>
      <c r="H55" s="11">
        <f t="shared" si="3"/>
        <v>44196</v>
      </c>
      <c r="I55" s="11">
        <f t="shared" si="3"/>
        <v>44346</v>
      </c>
      <c r="J55" s="11">
        <f t="shared" si="3"/>
        <v>44142</v>
      </c>
      <c r="K55" s="11">
        <f t="shared" si="3"/>
        <v>45096</v>
      </c>
      <c r="L55" s="11">
        <f t="shared" si="3"/>
        <v>45828</v>
      </c>
      <c r="M55" s="11">
        <f t="shared" si="3"/>
        <v>45288</v>
      </c>
      <c r="N55" s="11">
        <f t="shared" si="3"/>
        <v>44502</v>
      </c>
      <c r="O55" s="11">
        <f t="shared" si="3"/>
        <v>44478</v>
      </c>
      <c r="P55" s="11">
        <f t="shared" si="3"/>
        <v>44214</v>
      </c>
      <c r="Q55" s="11">
        <f t="shared" si="3"/>
        <v>44706</v>
      </c>
      <c r="R55" s="11">
        <f t="shared" si="3"/>
        <v>44970</v>
      </c>
      <c r="S55" s="11">
        <f t="shared" si="3"/>
        <v>45174</v>
      </c>
      <c r="T55" s="11">
        <f t="shared" si="3"/>
        <v>46242</v>
      </c>
      <c r="U55" s="11">
        <f t="shared" si="3"/>
        <v>45036</v>
      </c>
      <c r="V55" s="11">
        <f t="shared" si="3"/>
        <v>46092</v>
      </c>
      <c r="W55" s="11">
        <f t="shared" si="3"/>
        <v>46422</v>
      </c>
      <c r="X55" s="11">
        <f>SUM(X7:X54)</f>
        <v>44376</v>
      </c>
      <c r="Y55" s="11">
        <f t="shared" si="3"/>
        <v>45486</v>
      </c>
      <c r="Z55" s="11">
        <f t="shared" si="3"/>
        <v>46176</v>
      </c>
      <c r="AA55" s="11">
        <f t="shared" si="3"/>
        <v>44280</v>
      </c>
      <c r="AB55" s="11">
        <f t="shared" si="3"/>
        <v>45108</v>
      </c>
      <c r="AC55" s="11">
        <f t="shared" si="3"/>
        <v>44796</v>
      </c>
      <c r="AD55" s="11">
        <f t="shared" si="3"/>
        <v>44304</v>
      </c>
      <c r="AE55" s="11">
        <f t="shared" si="3"/>
        <v>44838</v>
      </c>
      <c r="AF55" s="12">
        <f t="shared" si="3"/>
        <v>45636</v>
      </c>
      <c r="AG55" s="203">
        <f>SUM(B55:AF55)</f>
        <v>1393116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 t="shared" ref="B56:AF56" si="4">IF(B4="",SUM(B23:B50),0)</f>
        <v>0</v>
      </c>
      <c r="C56" s="7">
        <f t="shared" si="4"/>
        <v>0</v>
      </c>
      <c r="D56" s="7">
        <f t="shared" si="4"/>
        <v>0</v>
      </c>
      <c r="E56" s="7">
        <f t="shared" si="4"/>
        <v>0</v>
      </c>
      <c r="F56" s="7">
        <f t="shared" si="4"/>
        <v>25410</v>
      </c>
      <c r="G56" s="7">
        <f t="shared" si="4"/>
        <v>25626</v>
      </c>
      <c r="H56" s="7">
        <f t="shared" si="4"/>
        <v>25614</v>
      </c>
      <c r="I56" s="7">
        <f t="shared" si="4"/>
        <v>25938</v>
      </c>
      <c r="J56" s="7">
        <f t="shared" si="4"/>
        <v>25626</v>
      </c>
      <c r="K56" s="7">
        <f t="shared" si="4"/>
        <v>26418</v>
      </c>
      <c r="L56" s="7">
        <f t="shared" si="4"/>
        <v>0</v>
      </c>
      <c r="M56" s="7">
        <f t="shared" si="4"/>
        <v>0</v>
      </c>
      <c r="N56" s="7">
        <f t="shared" si="4"/>
        <v>25728</v>
      </c>
      <c r="O56" s="7">
        <f t="shared" si="4"/>
        <v>25932</v>
      </c>
      <c r="P56" s="7">
        <f t="shared" si="4"/>
        <v>25692</v>
      </c>
      <c r="Q56" s="7">
        <f t="shared" si="4"/>
        <v>25980</v>
      </c>
      <c r="R56" s="7">
        <f t="shared" si="4"/>
        <v>26220</v>
      </c>
      <c r="S56" s="7">
        <f t="shared" si="4"/>
        <v>0</v>
      </c>
      <c r="T56" s="7">
        <f t="shared" si="4"/>
        <v>26688</v>
      </c>
      <c r="U56" s="7">
        <f t="shared" si="4"/>
        <v>26454</v>
      </c>
      <c r="V56" s="7">
        <f t="shared" si="4"/>
        <v>26628</v>
      </c>
      <c r="W56" s="7">
        <f t="shared" si="4"/>
        <v>26940</v>
      </c>
      <c r="X56" s="7">
        <f t="shared" si="4"/>
        <v>25548</v>
      </c>
      <c r="Y56" s="7">
        <f t="shared" si="4"/>
        <v>26490</v>
      </c>
      <c r="Z56" s="7">
        <f t="shared" si="4"/>
        <v>0</v>
      </c>
      <c r="AA56" s="7">
        <f t="shared" si="4"/>
        <v>25506</v>
      </c>
      <c r="AB56" s="7">
        <f t="shared" si="4"/>
        <v>26304</v>
      </c>
      <c r="AC56" s="7">
        <f t="shared" si="4"/>
        <v>25962</v>
      </c>
      <c r="AD56" s="7">
        <f t="shared" si="4"/>
        <v>25620</v>
      </c>
      <c r="AE56" s="7">
        <f t="shared" si="4"/>
        <v>25932</v>
      </c>
      <c r="AF56" s="24">
        <f t="shared" si="4"/>
        <v>26610</v>
      </c>
      <c r="AG56" s="41">
        <f>SUM(B56:AF56)</f>
        <v>598866</v>
      </c>
    </row>
    <row r="57" spans="1:45" x14ac:dyDescent="0.2">
      <c r="A57" s="33" t="s">
        <v>55</v>
      </c>
      <c r="B57" s="7">
        <f t="shared" ref="B57:AF57" si="5">IF(B4="",SUM(B7:B22,B51:B54),SUM(B7:B54))</f>
        <v>44820</v>
      </c>
      <c r="C57" s="7">
        <f t="shared" si="5"/>
        <v>44538</v>
      </c>
      <c r="D57" s="7">
        <f t="shared" si="5"/>
        <v>44682</v>
      </c>
      <c r="E57" s="7">
        <f t="shared" si="5"/>
        <v>45018</v>
      </c>
      <c r="F57" s="7">
        <f t="shared" si="5"/>
        <v>18678</v>
      </c>
      <c r="G57" s="7">
        <f t="shared" si="5"/>
        <v>18612</v>
      </c>
      <c r="H57" s="7">
        <f t="shared" si="5"/>
        <v>18582</v>
      </c>
      <c r="I57" s="7">
        <f t="shared" si="5"/>
        <v>18408</v>
      </c>
      <c r="J57" s="7">
        <f t="shared" si="5"/>
        <v>18516</v>
      </c>
      <c r="K57" s="7">
        <f t="shared" si="5"/>
        <v>18678</v>
      </c>
      <c r="L57" s="7">
        <f t="shared" si="5"/>
        <v>45828</v>
      </c>
      <c r="M57" s="7">
        <f t="shared" si="5"/>
        <v>45288</v>
      </c>
      <c r="N57" s="7">
        <f t="shared" si="5"/>
        <v>18774</v>
      </c>
      <c r="O57" s="7">
        <f t="shared" si="5"/>
        <v>18546</v>
      </c>
      <c r="P57" s="7">
        <f t="shared" si="5"/>
        <v>18522</v>
      </c>
      <c r="Q57" s="7">
        <f t="shared" si="5"/>
        <v>18726</v>
      </c>
      <c r="R57" s="7">
        <f t="shared" si="5"/>
        <v>18750</v>
      </c>
      <c r="S57" s="7">
        <f t="shared" si="5"/>
        <v>45174</v>
      </c>
      <c r="T57" s="7">
        <f t="shared" si="5"/>
        <v>19554</v>
      </c>
      <c r="U57" s="7">
        <f t="shared" si="5"/>
        <v>18582</v>
      </c>
      <c r="V57" s="7">
        <f t="shared" si="5"/>
        <v>19464</v>
      </c>
      <c r="W57" s="7">
        <f t="shared" si="5"/>
        <v>19482</v>
      </c>
      <c r="X57" s="7">
        <f t="shared" si="5"/>
        <v>18828</v>
      </c>
      <c r="Y57" s="7">
        <f t="shared" si="5"/>
        <v>18996</v>
      </c>
      <c r="Z57" s="7">
        <f t="shared" si="5"/>
        <v>46176</v>
      </c>
      <c r="AA57" s="7">
        <f t="shared" si="5"/>
        <v>18774</v>
      </c>
      <c r="AB57" s="7">
        <f t="shared" si="5"/>
        <v>18804</v>
      </c>
      <c r="AC57" s="7">
        <f t="shared" si="5"/>
        <v>18834</v>
      </c>
      <c r="AD57" s="7">
        <f t="shared" si="5"/>
        <v>18684</v>
      </c>
      <c r="AE57" s="7">
        <f t="shared" si="5"/>
        <v>18906</v>
      </c>
      <c r="AF57" s="7">
        <f t="shared" si="5"/>
        <v>19026</v>
      </c>
      <c r="AG57" s="42">
        <f>SUM(B57:AF57)</f>
        <v>794250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933.75</v>
      </c>
      <c r="C59" s="7">
        <f t="shared" si="6"/>
        <v>927.875</v>
      </c>
      <c r="D59" s="7">
        <f t="shared" si="6"/>
        <v>930.875</v>
      </c>
      <c r="E59" s="7">
        <f t="shared" si="6"/>
        <v>937.875</v>
      </c>
      <c r="F59" s="7">
        <f t="shared" si="6"/>
        <v>918.5</v>
      </c>
      <c r="G59" s="7">
        <f t="shared" si="6"/>
        <v>921.625</v>
      </c>
      <c r="H59" s="7">
        <f t="shared" si="6"/>
        <v>920.75</v>
      </c>
      <c r="I59" s="7">
        <f t="shared" si="6"/>
        <v>923.875</v>
      </c>
      <c r="J59" s="7">
        <f t="shared" si="6"/>
        <v>919.625</v>
      </c>
      <c r="K59" s="7">
        <f t="shared" si="6"/>
        <v>939.5</v>
      </c>
      <c r="L59" s="7">
        <f t="shared" si="6"/>
        <v>954.75</v>
      </c>
      <c r="M59" s="7">
        <f t="shared" si="6"/>
        <v>943.5</v>
      </c>
      <c r="N59" s="7">
        <f t="shared" si="6"/>
        <v>927.125</v>
      </c>
      <c r="O59" s="7">
        <f t="shared" si="6"/>
        <v>926.625</v>
      </c>
      <c r="P59" s="7">
        <f t="shared" si="6"/>
        <v>921.125</v>
      </c>
      <c r="Q59" s="7">
        <f t="shared" si="6"/>
        <v>931.375</v>
      </c>
      <c r="R59" s="7">
        <f t="shared" si="6"/>
        <v>936.875</v>
      </c>
      <c r="S59" s="7">
        <f t="shared" si="6"/>
        <v>941.125</v>
      </c>
      <c r="T59" s="7">
        <f t="shared" si="6"/>
        <v>963.375</v>
      </c>
      <c r="U59" s="7">
        <f t="shared" si="6"/>
        <v>938.25</v>
      </c>
      <c r="V59" s="7">
        <f t="shared" si="6"/>
        <v>960.25</v>
      </c>
      <c r="W59" s="7">
        <f t="shared" si="6"/>
        <v>967.125</v>
      </c>
      <c r="X59" s="7">
        <f t="shared" si="6"/>
        <v>924.5</v>
      </c>
      <c r="Y59" s="7">
        <f t="shared" si="6"/>
        <v>947.625</v>
      </c>
      <c r="Z59" s="7">
        <f t="shared" si="6"/>
        <v>962</v>
      </c>
      <c r="AA59" s="7">
        <f t="shared" si="6"/>
        <v>922.5</v>
      </c>
      <c r="AB59" s="7">
        <f t="shared" si="6"/>
        <v>939.75</v>
      </c>
      <c r="AC59" s="7">
        <f t="shared" si="6"/>
        <v>933.25</v>
      </c>
      <c r="AD59" s="7">
        <f t="shared" si="6"/>
        <v>923</v>
      </c>
      <c r="AE59" s="7">
        <f t="shared" si="6"/>
        <v>934.125</v>
      </c>
      <c r="AF59" s="7">
        <f t="shared" si="6"/>
        <v>950.75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" si="7">MAX(B7:B54)</f>
        <v>966</v>
      </c>
      <c r="C60" s="7">
        <f t="shared" ref="C60:AF60" si="8">MAX(C7:C54)</f>
        <v>954</v>
      </c>
      <c r="D60" s="7">
        <f t="shared" si="8"/>
        <v>972</v>
      </c>
      <c r="E60" s="7">
        <f t="shared" si="8"/>
        <v>972</v>
      </c>
      <c r="F60" s="7">
        <f t="shared" si="8"/>
        <v>966</v>
      </c>
      <c r="G60" s="7">
        <f t="shared" si="8"/>
        <v>984</v>
      </c>
      <c r="H60" s="7">
        <f t="shared" si="8"/>
        <v>960</v>
      </c>
      <c r="I60" s="7">
        <f t="shared" si="8"/>
        <v>990</v>
      </c>
      <c r="J60" s="7">
        <f t="shared" si="8"/>
        <v>954</v>
      </c>
      <c r="K60" s="7">
        <f t="shared" si="8"/>
        <v>990</v>
      </c>
      <c r="L60" s="7">
        <f t="shared" si="8"/>
        <v>1008</v>
      </c>
      <c r="M60" s="7">
        <f t="shared" si="8"/>
        <v>984</v>
      </c>
      <c r="N60" s="7">
        <f t="shared" si="8"/>
        <v>966</v>
      </c>
      <c r="O60" s="7">
        <f t="shared" si="8"/>
        <v>966</v>
      </c>
      <c r="P60" s="7">
        <f t="shared" si="8"/>
        <v>984</v>
      </c>
      <c r="Q60" s="7">
        <f t="shared" si="8"/>
        <v>978</v>
      </c>
      <c r="R60" s="7">
        <f t="shared" si="8"/>
        <v>978</v>
      </c>
      <c r="S60" s="7">
        <f t="shared" si="8"/>
        <v>978</v>
      </c>
      <c r="T60" s="7">
        <f t="shared" si="8"/>
        <v>1038</v>
      </c>
      <c r="U60" s="7">
        <f t="shared" si="8"/>
        <v>1008</v>
      </c>
      <c r="V60" s="7">
        <f t="shared" si="8"/>
        <v>1032</v>
      </c>
      <c r="W60" s="7">
        <f t="shared" si="8"/>
        <v>1044</v>
      </c>
      <c r="X60" s="7">
        <f t="shared" si="8"/>
        <v>978</v>
      </c>
      <c r="Y60" s="7">
        <f t="shared" si="8"/>
        <v>1008</v>
      </c>
      <c r="Z60" s="7">
        <f t="shared" si="8"/>
        <v>1002</v>
      </c>
      <c r="AA60" s="7">
        <f t="shared" si="8"/>
        <v>996</v>
      </c>
      <c r="AB60" s="7">
        <f t="shared" si="8"/>
        <v>1008</v>
      </c>
      <c r="AC60" s="7">
        <f t="shared" si="8"/>
        <v>972</v>
      </c>
      <c r="AD60" s="7">
        <f t="shared" si="8"/>
        <v>978</v>
      </c>
      <c r="AE60" s="7">
        <f t="shared" si="8"/>
        <v>978</v>
      </c>
      <c r="AF60" s="7">
        <f t="shared" si="8"/>
        <v>984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" si="9">MIN(B7:B54)</f>
        <v>834</v>
      </c>
      <c r="C61" s="7">
        <f t="shared" ref="C61:AF61" si="10">MIN(C7:C54)</f>
        <v>846</v>
      </c>
      <c r="D61" s="7">
        <f t="shared" si="10"/>
        <v>840</v>
      </c>
      <c r="E61" s="7">
        <f t="shared" si="10"/>
        <v>858</v>
      </c>
      <c r="F61" s="7">
        <f t="shared" si="10"/>
        <v>792</v>
      </c>
      <c r="G61" s="7">
        <f t="shared" si="10"/>
        <v>816</v>
      </c>
      <c r="H61" s="7">
        <f t="shared" si="10"/>
        <v>810</v>
      </c>
      <c r="I61" s="7">
        <f t="shared" si="10"/>
        <v>810</v>
      </c>
      <c r="J61" s="7">
        <f t="shared" si="10"/>
        <v>834</v>
      </c>
      <c r="K61" s="7">
        <f t="shared" si="10"/>
        <v>846</v>
      </c>
      <c r="L61" s="7">
        <f t="shared" si="10"/>
        <v>858</v>
      </c>
      <c r="M61" s="7">
        <f t="shared" si="10"/>
        <v>834</v>
      </c>
      <c r="N61" s="7">
        <f t="shared" si="10"/>
        <v>816</v>
      </c>
      <c r="O61" s="7">
        <f t="shared" si="10"/>
        <v>828</v>
      </c>
      <c r="P61" s="7">
        <f t="shared" si="10"/>
        <v>810</v>
      </c>
      <c r="Q61" s="7">
        <f t="shared" si="10"/>
        <v>810</v>
      </c>
      <c r="R61" s="7">
        <f t="shared" si="10"/>
        <v>828</v>
      </c>
      <c r="S61" s="7">
        <f t="shared" si="10"/>
        <v>846</v>
      </c>
      <c r="T61" s="7">
        <f t="shared" si="10"/>
        <v>816</v>
      </c>
      <c r="U61" s="7">
        <f t="shared" si="10"/>
        <v>846</v>
      </c>
      <c r="V61" s="7">
        <f t="shared" si="10"/>
        <v>852</v>
      </c>
      <c r="W61" s="7">
        <f t="shared" si="10"/>
        <v>852</v>
      </c>
      <c r="X61" s="7">
        <f t="shared" si="10"/>
        <v>804</v>
      </c>
      <c r="Y61" s="7">
        <f t="shared" si="10"/>
        <v>840</v>
      </c>
      <c r="Z61" s="7">
        <f t="shared" si="10"/>
        <v>858</v>
      </c>
      <c r="AA61" s="7">
        <f t="shared" si="10"/>
        <v>804</v>
      </c>
      <c r="AB61" s="7">
        <f t="shared" si="10"/>
        <v>846</v>
      </c>
      <c r="AC61" s="7">
        <f t="shared" si="10"/>
        <v>816</v>
      </c>
      <c r="AD61" s="7">
        <f t="shared" si="10"/>
        <v>804</v>
      </c>
      <c r="AE61" s="7">
        <f t="shared" si="10"/>
        <v>810</v>
      </c>
      <c r="AF61" s="7">
        <f t="shared" si="10"/>
        <v>852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R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2" x14ac:dyDescent="0.2">
      <c r="A1" s="1" t="str">
        <f>'4月'!A1</f>
        <v>令和７年度　時間帯別送電実績（３０分値）</v>
      </c>
    </row>
    <row r="2" spans="1:42" x14ac:dyDescent="0.2">
      <c r="A2" s="3"/>
    </row>
    <row r="3" spans="1:42" x14ac:dyDescent="0.2">
      <c r="A3" s="68">
        <f>'1月'!A3</f>
        <v>8</v>
      </c>
      <c r="B3" s="1" t="s">
        <v>67</v>
      </c>
      <c r="AF3" s="2" t="s">
        <v>52</v>
      </c>
    </row>
    <row r="4" spans="1:42" s="3" customFormat="1" hidden="1" x14ac:dyDescent="0.2">
      <c r="A4" s="3">
        <f>SUM(B4:AF4)</f>
        <v>6</v>
      </c>
      <c r="B4" s="3">
        <f t="shared" ref="B4:AF4" si="0">IF(B6="日",1,"")</f>
        <v>1</v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>
        <f t="shared" si="0"/>
        <v>1</v>
      </c>
      <c r="J4" s="3" t="str">
        <f t="shared" si="0"/>
        <v/>
      </c>
      <c r="K4" s="3" t="str">
        <f t="shared" si="0"/>
        <v/>
      </c>
      <c r="L4" s="3">
        <v>1</v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>
        <f t="shared" si="0"/>
        <v>1</v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 t="str">
        <f t="shared" si="0"/>
        <v/>
      </c>
      <c r="V4" s="3" t="str">
        <f t="shared" si="0"/>
        <v/>
      </c>
      <c r="W4" s="3">
        <f t="shared" si="0"/>
        <v>1</v>
      </c>
      <c r="X4" s="3">
        <v>1</v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 t="str">
        <f t="shared" si="0"/>
        <v/>
      </c>
      <c r="AE4" s="3" t="str">
        <f t="shared" si="0"/>
        <v/>
      </c>
      <c r="AF4" s="3" t="str">
        <f t="shared" si="0"/>
        <v/>
      </c>
    </row>
    <row r="5" spans="1:42" x14ac:dyDescent="0.2">
      <c r="A5" s="208" t="s">
        <v>53</v>
      </c>
      <c r="B5" s="13">
        <f>'1月'!AF5+1</f>
        <v>46054</v>
      </c>
      <c r="C5" s="14">
        <f>B5+1</f>
        <v>46055</v>
      </c>
      <c r="D5" s="14">
        <f>C5+1</f>
        <v>46056</v>
      </c>
      <c r="E5" s="14">
        <f t="shared" ref="E5:AB5" si="1">D5+1</f>
        <v>46057</v>
      </c>
      <c r="F5" s="14">
        <f t="shared" si="1"/>
        <v>46058</v>
      </c>
      <c r="G5" s="14">
        <f t="shared" si="1"/>
        <v>46059</v>
      </c>
      <c r="H5" s="14">
        <f t="shared" si="1"/>
        <v>46060</v>
      </c>
      <c r="I5" s="14">
        <f t="shared" si="1"/>
        <v>46061</v>
      </c>
      <c r="J5" s="14">
        <f t="shared" si="1"/>
        <v>46062</v>
      </c>
      <c r="K5" s="14">
        <f t="shared" si="1"/>
        <v>46063</v>
      </c>
      <c r="L5" s="14">
        <f t="shared" si="1"/>
        <v>46064</v>
      </c>
      <c r="M5" s="14">
        <f t="shared" si="1"/>
        <v>46065</v>
      </c>
      <c r="N5" s="14">
        <f t="shared" si="1"/>
        <v>46066</v>
      </c>
      <c r="O5" s="14">
        <f t="shared" si="1"/>
        <v>46067</v>
      </c>
      <c r="P5" s="14">
        <f t="shared" si="1"/>
        <v>46068</v>
      </c>
      <c r="Q5" s="14">
        <f t="shared" si="1"/>
        <v>46069</v>
      </c>
      <c r="R5" s="14">
        <f t="shared" si="1"/>
        <v>46070</v>
      </c>
      <c r="S5" s="14">
        <f t="shared" si="1"/>
        <v>46071</v>
      </c>
      <c r="T5" s="14">
        <f t="shared" si="1"/>
        <v>46072</v>
      </c>
      <c r="U5" s="14">
        <f t="shared" si="1"/>
        <v>46073</v>
      </c>
      <c r="V5" s="14">
        <f t="shared" si="1"/>
        <v>46074</v>
      </c>
      <c r="W5" s="14">
        <f t="shared" si="1"/>
        <v>46075</v>
      </c>
      <c r="X5" s="14">
        <f t="shared" si="1"/>
        <v>46076</v>
      </c>
      <c r="Y5" s="14">
        <f t="shared" si="1"/>
        <v>46077</v>
      </c>
      <c r="Z5" s="14">
        <f t="shared" si="1"/>
        <v>46078</v>
      </c>
      <c r="AA5" s="14">
        <f t="shared" si="1"/>
        <v>46079</v>
      </c>
      <c r="AB5" s="14">
        <f t="shared" si="1"/>
        <v>46080</v>
      </c>
      <c r="AC5" s="187">
        <f>AB5+1</f>
        <v>46081</v>
      </c>
      <c r="AD5" s="13" t="str">
        <f>IF(AC5+1=29,AC5+1,"")</f>
        <v/>
      </c>
      <c r="AE5" s="38"/>
      <c r="AF5" s="15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 x14ac:dyDescent="0.2">
      <c r="A6" s="209"/>
      <c r="B6" s="16" t="str">
        <f>TEXT(B5,"aaa")</f>
        <v>日</v>
      </c>
      <c r="C6" s="17" t="str">
        <f>TEXT(C5,"aaa")</f>
        <v>月</v>
      </c>
      <c r="D6" s="17" t="str">
        <f t="shared" ref="D6:AB6" si="2">TEXT(D5,"aaa")</f>
        <v>火</v>
      </c>
      <c r="E6" s="17" t="str">
        <f t="shared" si="2"/>
        <v>水</v>
      </c>
      <c r="F6" s="17" t="str">
        <f t="shared" si="2"/>
        <v>木</v>
      </c>
      <c r="G6" s="17" t="str">
        <f t="shared" si="2"/>
        <v>金</v>
      </c>
      <c r="H6" s="17" t="str">
        <f t="shared" si="2"/>
        <v>土</v>
      </c>
      <c r="I6" s="17" t="str">
        <f t="shared" si="2"/>
        <v>日</v>
      </c>
      <c r="J6" s="17" t="str">
        <f t="shared" si="2"/>
        <v>月</v>
      </c>
      <c r="K6" s="17" t="str">
        <f t="shared" si="2"/>
        <v>火</v>
      </c>
      <c r="L6" s="17" t="str">
        <f t="shared" si="2"/>
        <v>水</v>
      </c>
      <c r="M6" s="17" t="str">
        <f t="shared" si="2"/>
        <v>木</v>
      </c>
      <c r="N6" s="17" t="str">
        <f t="shared" si="2"/>
        <v>金</v>
      </c>
      <c r="O6" s="17" t="str">
        <f t="shared" si="2"/>
        <v>土</v>
      </c>
      <c r="P6" s="17" t="str">
        <f t="shared" si="2"/>
        <v>日</v>
      </c>
      <c r="Q6" s="17" t="str">
        <f t="shared" si="2"/>
        <v>月</v>
      </c>
      <c r="R6" s="17" t="str">
        <f t="shared" si="2"/>
        <v>火</v>
      </c>
      <c r="S6" s="17" t="str">
        <f t="shared" si="2"/>
        <v>水</v>
      </c>
      <c r="T6" s="17" t="str">
        <f t="shared" si="2"/>
        <v>木</v>
      </c>
      <c r="U6" s="17" t="str">
        <f t="shared" si="2"/>
        <v>金</v>
      </c>
      <c r="V6" s="17" t="str">
        <f t="shared" si="2"/>
        <v>土</v>
      </c>
      <c r="W6" s="17" t="str">
        <f t="shared" si="2"/>
        <v>日</v>
      </c>
      <c r="X6" s="17" t="str">
        <f t="shared" si="2"/>
        <v>月</v>
      </c>
      <c r="Y6" s="17" t="str">
        <f t="shared" si="2"/>
        <v>火</v>
      </c>
      <c r="Z6" s="17" t="str">
        <f t="shared" si="2"/>
        <v>水</v>
      </c>
      <c r="AA6" s="17" t="str">
        <f t="shared" si="2"/>
        <v>木</v>
      </c>
      <c r="AB6" s="17" t="str">
        <f t="shared" si="2"/>
        <v>金</v>
      </c>
      <c r="AC6" s="188" t="str">
        <f t="shared" ref="AC6:AD6" si="3">TEXT(AC5,"aaa")</f>
        <v>土</v>
      </c>
      <c r="AD6" s="16" t="str">
        <f t="shared" si="3"/>
        <v/>
      </c>
      <c r="AE6" s="194"/>
      <c r="AF6" s="18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spans="1:42" x14ac:dyDescent="0.2">
      <c r="A7" s="19" t="s">
        <v>0</v>
      </c>
      <c r="B7" s="45">
        <v>966</v>
      </c>
      <c r="C7" s="55">
        <v>960</v>
      </c>
      <c r="D7" s="55">
        <v>960</v>
      </c>
      <c r="E7" s="55">
        <v>984</v>
      </c>
      <c r="F7" s="55">
        <v>966</v>
      </c>
      <c r="G7" s="55">
        <v>966</v>
      </c>
      <c r="H7" s="55">
        <v>966</v>
      </c>
      <c r="I7" s="55">
        <v>954</v>
      </c>
      <c r="J7" s="55">
        <v>966</v>
      </c>
      <c r="K7" s="55">
        <v>966</v>
      </c>
      <c r="L7" s="55">
        <v>954</v>
      </c>
      <c r="M7" s="55">
        <v>972</v>
      </c>
      <c r="N7" s="55">
        <v>930</v>
      </c>
      <c r="O7" s="55">
        <v>960</v>
      </c>
      <c r="P7" s="55">
        <v>960</v>
      </c>
      <c r="Q7" s="55">
        <v>966</v>
      </c>
      <c r="R7" s="55">
        <v>930</v>
      </c>
      <c r="S7" s="55">
        <v>936</v>
      </c>
      <c r="T7" s="55">
        <v>984</v>
      </c>
      <c r="U7" s="55">
        <v>936</v>
      </c>
      <c r="V7" s="55">
        <v>942</v>
      </c>
      <c r="W7" s="55">
        <v>966</v>
      </c>
      <c r="X7" s="55">
        <v>954</v>
      </c>
      <c r="Y7" s="55">
        <v>960</v>
      </c>
      <c r="Z7" s="55">
        <v>924</v>
      </c>
      <c r="AA7" s="55">
        <v>888</v>
      </c>
      <c r="AB7" s="55">
        <v>942</v>
      </c>
      <c r="AC7" s="189">
        <v>864</v>
      </c>
      <c r="AD7" s="45"/>
      <c r="AE7" s="195"/>
      <c r="AF7" s="8"/>
      <c r="AG7" s="4"/>
      <c r="AH7" s="3"/>
      <c r="AI7" s="3"/>
      <c r="AJ7" s="3"/>
      <c r="AK7" s="3"/>
      <c r="AL7" s="3"/>
      <c r="AM7" s="3"/>
      <c r="AN7" s="3"/>
      <c r="AO7" s="3"/>
      <c r="AP7" s="3"/>
    </row>
    <row r="8" spans="1:42" x14ac:dyDescent="0.2">
      <c r="A8" s="20" t="s">
        <v>1</v>
      </c>
      <c r="B8" s="45">
        <v>996</v>
      </c>
      <c r="C8" s="55">
        <v>966</v>
      </c>
      <c r="D8" s="55">
        <v>942</v>
      </c>
      <c r="E8" s="55">
        <v>954</v>
      </c>
      <c r="F8" s="55">
        <v>966</v>
      </c>
      <c r="G8" s="55">
        <v>954</v>
      </c>
      <c r="H8" s="55">
        <v>984</v>
      </c>
      <c r="I8" s="55">
        <v>984</v>
      </c>
      <c r="J8" s="55">
        <v>972</v>
      </c>
      <c r="K8" s="55">
        <v>960</v>
      </c>
      <c r="L8" s="55">
        <v>966</v>
      </c>
      <c r="M8" s="55">
        <v>972</v>
      </c>
      <c r="N8" s="55">
        <v>984</v>
      </c>
      <c r="O8" s="55">
        <v>948</v>
      </c>
      <c r="P8" s="55">
        <v>996</v>
      </c>
      <c r="Q8" s="55">
        <v>984</v>
      </c>
      <c r="R8" s="55">
        <v>936</v>
      </c>
      <c r="S8" s="55">
        <v>942</v>
      </c>
      <c r="T8" s="55">
        <v>984</v>
      </c>
      <c r="U8" s="55">
        <v>972</v>
      </c>
      <c r="V8" s="55">
        <v>942</v>
      </c>
      <c r="W8" s="55">
        <v>936</v>
      </c>
      <c r="X8" s="55">
        <v>978</v>
      </c>
      <c r="Y8" s="55">
        <v>954</v>
      </c>
      <c r="Z8" s="55">
        <v>936</v>
      </c>
      <c r="AA8" s="55">
        <v>900</v>
      </c>
      <c r="AB8" s="55">
        <v>924</v>
      </c>
      <c r="AC8" s="189">
        <v>882</v>
      </c>
      <c r="AD8" s="45"/>
      <c r="AE8" s="195"/>
      <c r="AF8" s="8"/>
      <c r="AG8" s="4"/>
      <c r="AH8" s="3"/>
      <c r="AI8" s="3"/>
      <c r="AJ8" s="3"/>
      <c r="AK8" s="3"/>
      <c r="AL8" s="3"/>
      <c r="AM8" s="3"/>
      <c r="AN8" s="3"/>
      <c r="AO8" s="3"/>
      <c r="AP8" s="3"/>
    </row>
    <row r="9" spans="1:42" x14ac:dyDescent="0.2">
      <c r="A9" s="20" t="s">
        <v>2</v>
      </c>
      <c r="B9" s="45">
        <v>972</v>
      </c>
      <c r="C9" s="55">
        <v>972</v>
      </c>
      <c r="D9" s="55">
        <v>954</v>
      </c>
      <c r="E9" s="55">
        <v>960</v>
      </c>
      <c r="F9" s="55">
        <v>966</v>
      </c>
      <c r="G9" s="55">
        <v>972</v>
      </c>
      <c r="H9" s="55">
        <v>978</v>
      </c>
      <c r="I9" s="55">
        <v>972</v>
      </c>
      <c r="J9" s="55">
        <v>984</v>
      </c>
      <c r="K9" s="55">
        <v>948</v>
      </c>
      <c r="L9" s="55">
        <v>948</v>
      </c>
      <c r="M9" s="55">
        <v>954</v>
      </c>
      <c r="N9" s="55">
        <v>996</v>
      </c>
      <c r="O9" s="55">
        <v>972</v>
      </c>
      <c r="P9" s="55">
        <v>972</v>
      </c>
      <c r="Q9" s="55">
        <v>984</v>
      </c>
      <c r="R9" s="55">
        <v>948</v>
      </c>
      <c r="S9" s="55">
        <v>960</v>
      </c>
      <c r="T9" s="55">
        <v>972</v>
      </c>
      <c r="U9" s="55">
        <v>948</v>
      </c>
      <c r="V9" s="55">
        <v>948</v>
      </c>
      <c r="W9" s="55">
        <v>936</v>
      </c>
      <c r="X9" s="55">
        <v>948</v>
      </c>
      <c r="Y9" s="55">
        <v>960</v>
      </c>
      <c r="Z9" s="55">
        <v>930</v>
      </c>
      <c r="AA9" s="55">
        <v>900</v>
      </c>
      <c r="AB9" s="55">
        <v>924</v>
      </c>
      <c r="AC9" s="189">
        <v>864</v>
      </c>
      <c r="AD9" s="45"/>
      <c r="AE9" s="195"/>
      <c r="AF9" s="8"/>
      <c r="AG9" s="4"/>
      <c r="AH9" s="3"/>
      <c r="AI9" s="3"/>
      <c r="AJ9" s="3"/>
      <c r="AK9" s="3"/>
      <c r="AL9" s="3"/>
      <c r="AM9" s="3"/>
      <c r="AN9" s="3"/>
      <c r="AO9" s="3"/>
      <c r="AP9" s="3"/>
    </row>
    <row r="10" spans="1:42" x14ac:dyDescent="0.2">
      <c r="A10" s="20" t="s">
        <v>3</v>
      </c>
      <c r="B10" s="45">
        <v>936</v>
      </c>
      <c r="C10" s="55">
        <v>966</v>
      </c>
      <c r="D10" s="55">
        <v>936</v>
      </c>
      <c r="E10" s="55">
        <v>942</v>
      </c>
      <c r="F10" s="55">
        <v>954</v>
      </c>
      <c r="G10" s="55">
        <v>972</v>
      </c>
      <c r="H10" s="55">
        <v>972</v>
      </c>
      <c r="I10" s="55">
        <v>972</v>
      </c>
      <c r="J10" s="55">
        <v>948</v>
      </c>
      <c r="K10" s="55">
        <v>954</v>
      </c>
      <c r="L10" s="55">
        <v>948</v>
      </c>
      <c r="M10" s="55">
        <v>972</v>
      </c>
      <c r="N10" s="55">
        <v>960</v>
      </c>
      <c r="O10" s="55">
        <v>984</v>
      </c>
      <c r="P10" s="55">
        <v>966</v>
      </c>
      <c r="Q10" s="55">
        <v>984</v>
      </c>
      <c r="R10" s="55">
        <v>924</v>
      </c>
      <c r="S10" s="55">
        <v>942</v>
      </c>
      <c r="T10" s="55">
        <v>936</v>
      </c>
      <c r="U10" s="55">
        <v>996</v>
      </c>
      <c r="V10" s="55">
        <v>930</v>
      </c>
      <c r="W10" s="55">
        <v>966</v>
      </c>
      <c r="X10" s="55">
        <v>984</v>
      </c>
      <c r="Y10" s="55">
        <v>960</v>
      </c>
      <c r="Z10" s="55">
        <v>960</v>
      </c>
      <c r="AA10" s="55">
        <v>912</v>
      </c>
      <c r="AB10" s="55">
        <v>930</v>
      </c>
      <c r="AC10" s="189">
        <v>876</v>
      </c>
      <c r="AD10" s="45"/>
      <c r="AE10" s="195"/>
      <c r="AF10" s="8"/>
      <c r="AG10" s="4"/>
      <c r="AH10" s="3"/>
      <c r="AI10" s="3"/>
      <c r="AJ10" s="3"/>
      <c r="AK10" s="3"/>
      <c r="AL10" s="3"/>
      <c r="AM10" s="3"/>
      <c r="AN10" s="3"/>
      <c r="AO10" s="3"/>
      <c r="AP10" s="3"/>
    </row>
    <row r="11" spans="1:42" x14ac:dyDescent="0.2">
      <c r="A11" s="20" t="s">
        <v>4</v>
      </c>
      <c r="B11" s="49">
        <v>870</v>
      </c>
      <c r="C11" s="55">
        <v>924</v>
      </c>
      <c r="D11" s="62">
        <v>858</v>
      </c>
      <c r="E11" s="62">
        <v>882</v>
      </c>
      <c r="F11" s="62">
        <v>846</v>
      </c>
      <c r="G11" s="62">
        <v>882</v>
      </c>
      <c r="H11" s="62">
        <v>882</v>
      </c>
      <c r="I11" s="62">
        <v>864</v>
      </c>
      <c r="J11" s="62">
        <v>882</v>
      </c>
      <c r="K11" s="62">
        <v>894</v>
      </c>
      <c r="L11" s="62">
        <v>876</v>
      </c>
      <c r="M11" s="62">
        <v>882</v>
      </c>
      <c r="N11" s="62">
        <v>864</v>
      </c>
      <c r="O11" s="62">
        <v>882</v>
      </c>
      <c r="P11" s="62">
        <v>894</v>
      </c>
      <c r="Q11" s="62">
        <v>876</v>
      </c>
      <c r="R11" s="62">
        <v>870</v>
      </c>
      <c r="S11" s="62">
        <v>912</v>
      </c>
      <c r="T11" s="62">
        <v>900</v>
      </c>
      <c r="U11" s="62">
        <v>852</v>
      </c>
      <c r="V11" s="62">
        <v>852</v>
      </c>
      <c r="W11" s="62">
        <v>876</v>
      </c>
      <c r="X11" s="62">
        <v>870</v>
      </c>
      <c r="Y11" s="62">
        <v>840</v>
      </c>
      <c r="Z11" s="62">
        <v>876</v>
      </c>
      <c r="AA11" s="62">
        <v>816</v>
      </c>
      <c r="AB11" s="62">
        <v>846</v>
      </c>
      <c r="AC11" s="190">
        <v>810</v>
      </c>
      <c r="AD11" s="49"/>
      <c r="AE11" s="195"/>
      <c r="AF11" s="8"/>
      <c r="AG11" s="4"/>
      <c r="AH11" s="3"/>
      <c r="AI11" s="3"/>
      <c r="AJ11" s="3"/>
      <c r="AK11" s="3"/>
      <c r="AL11" s="3"/>
      <c r="AM11" s="3"/>
      <c r="AN11" s="3"/>
      <c r="AO11" s="3"/>
      <c r="AP11" s="3"/>
    </row>
    <row r="12" spans="1:42" x14ac:dyDescent="0.2">
      <c r="A12" s="20" t="s">
        <v>5</v>
      </c>
      <c r="B12" s="45">
        <v>900</v>
      </c>
      <c r="C12" s="55">
        <v>870</v>
      </c>
      <c r="D12" s="55">
        <v>876</v>
      </c>
      <c r="E12" s="55">
        <v>858</v>
      </c>
      <c r="F12" s="55">
        <v>894</v>
      </c>
      <c r="G12" s="55">
        <v>870</v>
      </c>
      <c r="H12" s="55">
        <v>870</v>
      </c>
      <c r="I12" s="55">
        <v>870</v>
      </c>
      <c r="J12" s="55">
        <v>888</v>
      </c>
      <c r="K12" s="55">
        <v>912</v>
      </c>
      <c r="L12" s="55">
        <v>870</v>
      </c>
      <c r="M12" s="55">
        <v>882</v>
      </c>
      <c r="N12" s="55">
        <v>900</v>
      </c>
      <c r="O12" s="55">
        <v>852</v>
      </c>
      <c r="P12" s="55">
        <v>864</v>
      </c>
      <c r="Q12" s="55">
        <v>858</v>
      </c>
      <c r="R12" s="55">
        <v>888</v>
      </c>
      <c r="S12" s="55">
        <v>882</v>
      </c>
      <c r="T12" s="55">
        <v>924</v>
      </c>
      <c r="U12" s="55">
        <v>864</v>
      </c>
      <c r="V12" s="55">
        <v>876</v>
      </c>
      <c r="W12" s="55">
        <v>858</v>
      </c>
      <c r="X12" s="55">
        <v>942</v>
      </c>
      <c r="Y12" s="55">
        <v>882</v>
      </c>
      <c r="Z12" s="55">
        <v>906</v>
      </c>
      <c r="AA12" s="55">
        <v>876</v>
      </c>
      <c r="AB12" s="55">
        <v>846</v>
      </c>
      <c r="AC12" s="189">
        <v>822</v>
      </c>
      <c r="AD12" s="45"/>
      <c r="AE12" s="195"/>
      <c r="AF12" s="8"/>
      <c r="AG12" s="4"/>
      <c r="AH12" s="3"/>
      <c r="AI12" s="3"/>
      <c r="AJ12" s="3"/>
      <c r="AK12" s="3"/>
      <c r="AL12" s="3"/>
      <c r="AM12" s="3"/>
      <c r="AN12" s="3"/>
      <c r="AO12" s="3"/>
      <c r="AP12" s="3"/>
    </row>
    <row r="13" spans="1:42" x14ac:dyDescent="0.2">
      <c r="A13" s="20" t="s">
        <v>6</v>
      </c>
      <c r="B13" s="45">
        <v>966</v>
      </c>
      <c r="C13" s="55">
        <v>906</v>
      </c>
      <c r="D13" s="55">
        <v>936</v>
      </c>
      <c r="E13" s="55">
        <v>942</v>
      </c>
      <c r="F13" s="55">
        <v>948</v>
      </c>
      <c r="G13" s="55">
        <v>966</v>
      </c>
      <c r="H13" s="55">
        <v>954</v>
      </c>
      <c r="I13" s="55">
        <v>972</v>
      </c>
      <c r="J13" s="55">
        <v>954</v>
      </c>
      <c r="K13" s="55">
        <v>846</v>
      </c>
      <c r="L13" s="55">
        <v>948</v>
      </c>
      <c r="M13" s="55">
        <v>948</v>
      </c>
      <c r="N13" s="55">
        <v>948</v>
      </c>
      <c r="O13" s="55">
        <v>948</v>
      </c>
      <c r="P13" s="55">
        <v>948</v>
      </c>
      <c r="Q13" s="55">
        <v>966</v>
      </c>
      <c r="R13" s="55">
        <v>936</v>
      </c>
      <c r="S13" s="55">
        <v>858</v>
      </c>
      <c r="T13" s="55">
        <v>942</v>
      </c>
      <c r="U13" s="55">
        <v>924</v>
      </c>
      <c r="V13" s="55">
        <v>918</v>
      </c>
      <c r="W13" s="55">
        <v>942</v>
      </c>
      <c r="X13" s="55">
        <v>948</v>
      </c>
      <c r="Y13" s="55">
        <v>924</v>
      </c>
      <c r="Z13" s="55">
        <v>960</v>
      </c>
      <c r="AA13" s="55">
        <v>834</v>
      </c>
      <c r="AB13" s="55">
        <v>918</v>
      </c>
      <c r="AC13" s="189">
        <v>882</v>
      </c>
      <c r="AD13" s="45"/>
      <c r="AE13" s="195"/>
      <c r="AF13" s="8"/>
      <c r="AG13" s="4"/>
      <c r="AH13" s="3"/>
      <c r="AI13" s="3"/>
      <c r="AJ13" s="3"/>
      <c r="AK13" s="3"/>
      <c r="AL13" s="3"/>
      <c r="AM13" s="3"/>
      <c r="AN13" s="3"/>
      <c r="AO13" s="3"/>
      <c r="AP13" s="3"/>
    </row>
    <row r="14" spans="1:42" x14ac:dyDescent="0.2">
      <c r="A14" s="48" t="s">
        <v>7</v>
      </c>
      <c r="B14" s="46">
        <v>966</v>
      </c>
      <c r="C14" s="63">
        <v>966</v>
      </c>
      <c r="D14" s="57">
        <v>960</v>
      </c>
      <c r="E14" s="57">
        <v>966</v>
      </c>
      <c r="F14" s="57">
        <v>948</v>
      </c>
      <c r="G14" s="57">
        <v>966</v>
      </c>
      <c r="H14" s="57">
        <v>966</v>
      </c>
      <c r="I14" s="57">
        <v>972</v>
      </c>
      <c r="J14" s="57">
        <v>954</v>
      </c>
      <c r="K14" s="57">
        <v>954</v>
      </c>
      <c r="L14" s="57">
        <v>954</v>
      </c>
      <c r="M14" s="57">
        <v>942</v>
      </c>
      <c r="N14" s="57">
        <v>942</v>
      </c>
      <c r="O14" s="57">
        <v>942</v>
      </c>
      <c r="P14" s="57">
        <v>978</v>
      </c>
      <c r="Q14" s="57">
        <v>978</v>
      </c>
      <c r="R14" s="57">
        <v>942</v>
      </c>
      <c r="S14" s="57">
        <v>936</v>
      </c>
      <c r="T14" s="57">
        <v>960</v>
      </c>
      <c r="U14" s="57">
        <v>942</v>
      </c>
      <c r="V14" s="57">
        <v>924</v>
      </c>
      <c r="W14" s="57">
        <v>942</v>
      </c>
      <c r="X14" s="57">
        <v>864</v>
      </c>
      <c r="Y14" s="57">
        <v>948</v>
      </c>
      <c r="Z14" s="57">
        <v>960</v>
      </c>
      <c r="AA14" s="57">
        <v>894</v>
      </c>
      <c r="AB14" s="57">
        <v>924</v>
      </c>
      <c r="AC14" s="191">
        <v>870</v>
      </c>
      <c r="AD14" s="49"/>
      <c r="AE14" s="195"/>
      <c r="AF14" s="8"/>
      <c r="AG14" s="4"/>
      <c r="AH14" s="3"/>
      <c r="AI14" s="3"/>
      <c r="AJ14" s="3"/>
      <c r="AK14" s="3"/>
      <c r="AL14" s="3"/>
      <c r="AM14" s="3"/>
      <c r="AN14" s="3"/>
      <c r="AO14" s="3"/>
      <c r="AP14" s="3"/>
    </row>
    <row r="15" spans="1:42" x14ac:dyDescent="0.2">
      <c r="A15" s="19" t="s">
        <v>8</v>
      </c>
      <c r="B15" s="45">
        <v>960</v>
      </c>
      <c r="C15" s="55">
        <v>966</v>
      </c>
      <c r="D15" s="55">
        <v>948</v>
      </c>
      <c r="E15" s="55">
        <v>954</v>
      </c>
      <c r="F15" s="55">
        <v>966</v>
      </c>
      <c r="G15" s="55">
        <v>960</v>
      </c>
      <c r="H15" s="55">
        <v>960</v>
      </c>
      <c r="I15" s="55">
        <v>984</v>
      </c>
      <c r="J15" s="55">
        <v>954</v>
      </c>
      <c r="K15" s="55">
        <v>954</v>
      </c>
      <c r="L15" s="55">
        <v>978</v>
      </c>
      <c r="M15" s="55">
        <v>948</v>
      </c>
      <c r="N15" s="55">
        <v>966</v>
      </c>
      <c r="O15" s="55">
        <v>948</v>
      </c>
      <c r="P15" s="55">
        <v>966</v>
      </c>
      <c r="Q15" s="55">
        <v>960</v>
      </c>
      <c r="R15" s="55">
        <v>912</v>
      </c>
      <c r="S15" s="55">
        <v>942</v>
      </c>
      <c r="T15" s="55">
        <v>948</v>
      </c>
      <c r="U15" s="55">
        <v>948</v>
      </c>
      <c r="V15" s="55">
        <v>912</v>
      </c>
      <c r="W15" s="55">
        <v>960</v>
      </c>
      <c r="X15" s="55">
        <v>966</v>
      </c>
      <c r="Y15" s="55">
        <v>978</v>
      </c>
      <c r="Z15" s="55">
        <v>960</v>
      </c>
      <c r="AA15" s="55">
        <v>906</v>
      </c>
      <c r="AB15" s="55">
        <v>930</v>
      </c>
      <c r="AC15" s="189">
        <v>858</v>
      </c>
      <c r="AD15" s="49"/>
      <c r="AE15" s="195"/>
      <c r="AF15" s="8"/>
      <c r="AG15" s="4"/>
      <c r="AH15" s="3"/>
      <c r="AI15" s="3"/>
      <c r="AJ15" s="3"/>
      <c r="AK15" s="3"/>
      <c r="AL15" s="3"/>
      <c r="AM15" s="3"/>
      <c r="AN15" s="3"/>
      <c r="AO15" s="3"/>
      <c r="AP15" s="3"/>
    </row>
    <row r="16" spans="1:42" x14ac:dyDescent="0.2">
      <c r="A16" s="20" t="s">
        <v>9</v>
      </c>
      <c r="B16" s="45">
        <v>966</v>
      </c>
      <c r="C16" s="55">
        <v>972</v>
      </c>
      <c r="D16" s="55">
        <v>960</v>
      </c>
      <c r="E16" s="55">
        <v>942</v>
      </c>
      <c r="F16" s="55">
        <v>954</v>
      </c>
      <c r="G16" s="55">
        <v>984</v>
      </c>
      <c r="H16" s="55">
        <v>948</v>
      </c>
      <c r="I16" s="55">
        <v>966</v>
      </c>
      <c r="J16" s="55">
        <v>972</v>
      </c>
      <c r="K16" s="55">
        <v>960</v>
      </c>
      <c r="L16" s="55">
        <v>984</v>
      </c>
      <c r="M16" s="55">
        <v>978</v>
      </c>
      <c r="N16" s="55">
        <v>960</v>
      </c>
      <c r="O16" s="55">
        <v>966</v>
      </c>
      <c r="P16" s="55">
        <v>984</v>
      </c>
      <c r="Q16" s="55">
        <v>978</v>
      </c>
      <c r="R16" s="55">
        <v>942</v>
      </c>
      <c r="S16" s="55">
        <v>948</v>
      </c>
      <c r="T16" s="55">
        <v>930</v>
      </c>
      <c r="U16" s="55">
        <v>954</v>
      </c>
      <c r="V16" s="55">
        <v>942</v>
      </c>
      <c r="W16" s="55">
        <v>948</v>
      </c>
      <c r="X16" s="55">
        <v>948</v>
      </c>
      <c r="Y16" s="55">
        <v>948</v>
      </c>
      <c r="Z16" s="55">
        <v>960</v>
      </c>
      <c r="AA16" s="55">
        <v>918</v>
      </c>
      <c r="AB16" s="55">
        <v>942</v>
      </c>
      <c r="AC16" s="189">
        <v>864</v>
      </c>
      <c r="AD16" s="49"/>
      <c r="AE16" s="195"/>
      <c r="AF16" s="8"/>
      <c r="AG16" s="4"/>
      <c r="AH16" s="3"/>
      <c r="AI16" s="3"/>
      <c r="AJ16" s="3"/>
      <c r="AK16" s="3"/>
      <c r="AL16" s="3"/>
      <c r="AM16" s="3"/>
      <c r="AN16" s="3"/>
      <c r="AO16" s="3"/>
      <c r="AP16" s="3"/>
    </row>
    <row r="17" spans="1:42" x14ac:dyDescent="0.2">
      <c r="A17" s="20" t="s">
        <v>10</v>
      </c>
      <c r="B17" s="45">
        <v>960</v>
      </c>
      <c r="C17" s="55">
        <v>960</v>
      </c>
      <c r="D17" s="55">
        <v>948</v>
      </c>
      <c r="E17" s="55">
        <v>960</v>
      </c>
      <c r="F17" s="55">
        <v>966</v>
      </c>
      <c r="G17" s="55">
        <v>972</v>
      </c>
      <c r="H17" s="55">
        <v>972</v>
      </c>
      <c r="I17" s="55">
        <v>954</v>
      </c>
      <c r="J17" s="55">
        <v>948</v>
      </c>
      <c r="K17" s="55">
        <v>942</v>
      </c>
      <c r="L17" s="55">
        <v>948</v>
      </c>
      <c r="M17" s="55">
        <v>972</v>
      </c>
      <c r="N17" s="55">
        <v>954</v>
      </c>
      <c r="O17" s="55">
        <v>978</v>
      </c>
      <c r="P17" s="55">
        <v>966</v>
      </c>
      <c r="Q17" s="55">
        <v>960</v>
      </c>
      <c r="R17" s="55">
        <v>930</v>
      </c>
      <c r="S17" s="55">
        <v>924</v>
      </c>
      <c r="T17" s="55">
        <v>912</v>
      </c>
      <c r="U17" s="55">
        <v>948</v>
      </c>
      <c r="V17" s="55">
        <v>924</v>
      </c>
      <c r="W17" s="55">
        <v>978</v>
      </c>
      <c r="X17" s="55">
        <v>960</v>
      </c>
      <c r="Y17" s="55">
        <v>966</v>
      </c>
      <c r="Z17" s="55">
        <v>948</v>
      </c>
      <c r="AA17" s="55">
        <v>906</v>
      </c>
      <c r="AB17" s="55">
        <v>924</v>
      </c>
      <c r="AC17" s="189">
        <v>870</v>
      </c>
      <c r="AD17" s="49"/>
      <c r="AE17" s="195"/>
      <c r="AF17" s="8"/>
      <c r="AG17" s="4"/>
      <c r="AH17" s="3"/>
      <c r="AI17" s="3"/>
      <c r="AJ17" s="3"/>
      <c r="AK17" s="3"/>
      <c r="AL17" s="3"/>
      <c r="AM17" s="3"/>
      <c r="AN17" s="3"/>
      <c r="AO17" s="3"/>
      <c r="AP17" s="3"/>
    </row>
    <row r="18" spans="1:42" x14ac:dyDescent="0.2">
      <c r="A18" s="20" t="s">
        <v>11</v>
      </c>
      <c r="B18" s="45">
        <v>960</v>
      </c>
      <c r="C18" s="55">
        <v>972</v>
      </c>
      <c r="D18" s="55">
        <v>942</v>
      </c>
      <c r="E18" s="55">
        <v>930</v>
      </c>
      <c r="F18" s="55">
        <v>960</v>
      </c>
      <c r="G18" s="55">
        <v>966</v>
      </c>
      <c r="H18" s="55">
        <v>972</v>
      </c>
      <c r="I18" s="55">
        <v>990</v>
      </c>
      <c r="J18" s="55">
        <v>954</v>
      </c>
      <c r="K18" s="55">
        <v>960</v>
      </c>
      <c r="L18" s="55">
        <v>954</v>
      </c>
      <c r="M18" s="55">
        <v>978</v>
      </c>
      <c r="N18" s="55">
        <v>960</v>
      </c>
      <c r="O18" s="55">
        <v>936</v>
      </c>
      <c r="P18" s="55">
        <v>966</v>
      </c>
      <c r="Q18" s="55">
        <v>990</v>
      </c>
      <c r="R18" s="55">
        <v>936</v>
      </c>
      <c r="S18" s="55">
        <v>942</v>
      </c>
      <c r="T18" s="55">
        <v>930</v>
      </c>
      <c r="U18" s="55">
        <v>960</v>
      </c>
      <c r="V18" s="55">
        <v>948</v>
      </c>
      <c r="W18" s="55">
        <v>954</v>
      </c>
      <c r="X18" s="55">
        <v>942</v>
      </c>
      <c r="Y18" s="55">
        <v>942</v>
      </c>
      <c r="Z18" s="55">
        <v>960</v>
      </c>
      <c r="AA18" s="55">
        <v>894</v>
      </c>
      <c r="AB18" s="55">
        <v>912</v>
      </c>
      <c r="AC18" s="189">
        <v>894</v>
      </c>
      <c r="AD18" s="49"/>
      <c r="AE18" s="195"/>
      <c r="AF18" s="8"/>
      <c r="AG18" s="4"/>
      <c r="AH18" s="3"/>
      <c r="AI18" s="3"/>
      <c r="AJ18" s="3"/>
      <c r="AK18" s="3"/>
      <c r="AL18" s="3"/>
      <c r="AM18" s="3"/>
      <c r="AN18" s="3"/>
      <c r="AO18" s="3"/>
      <c r="AP18" s="3"/>
    </row>
    <row r="19" spans="1:42" x14ac:dyDescent="0.2">
      <c r="A19" s="20" t="s">
        <v>12</v>
      </c>
      <c r="B19" s="45">
        <v>966</v>
      </c>
      <c r="C19" s="55">
        <v>960</v>
      </c>
      <c r="D19" s="55">
        <v>936</v>
      </c>
      <c r="E19" s="55">
        <v>948</v>
      </c>
      <c r="F19" s="55">
        <v>972</v>
      </c>
      <c r="G19" s="55">
        <v>960</v>
      </c>
      <c r="H19" s="55">
        <v>966</v>
      </c>
      <c r="I19" s="55">
        <v>972</v>
      </c>
      <c r="J19" s="55">
        <v>972</v>
      </c>
      <c r="K19" s="55">
        <v>954</v>
      </c>
      <c r="L19" s="55">
        <v>966</v>
      </c>
      <c r="M19" s="55">
        <v>954</v>
      </c>
      <c r="N19" s="55">
        <v>966</v>
      </c>
      <c r="O19" s="55">
        <v>948</v>
      </c>
      <c r="P19" s="55">
        <v>966</v>
      </c>
      <c r="Q19" s="55">
        <v>978</v>
      </c>
      <c r="R19" s="55">
        <v>942</v>
      </c>
      <c r="S19" s="55">
        <v>948</v>
      </c>
      <c r="T19" s="55">
        <v>948</v>
      </c>
      <c r="U19" s="55">
        <v>960</v>
      </c>
      <c r="V19" s="55">
        <v>930</v>
      </c>
      <c r="W19" s="55">
        <v>960</v>
      </c>
      <c r="X19" s="55">
        <v>960</v>
      </c>
      <c r="Y19" s="55">
        <v>960</v>
      </c>
      <c r="Z19" s="55">
        <v>972</v>
      </c>
      <c r="AA19" s="55">
        <v>888</v>
      </c>
      <c r="AB19" s="55">
        <v>930</v>
      </c>
      <c r="AC19" s="189">
        <v>888</v>
      </c>
      <c r="AD19" s="49"/>
      <c r="AE19" s="195"/>
      <c r="AF19" s="8"/>
      <c r="AG19" s="4"/>
      <c r="AH19" s="3"/>
      <c r="AI19" s="3"/>
      <c r="AJ19" s="3"/>
      <c r="AK19" s="3"/>
      <c r="AL19" s="3"/>
      <c r="AM19" s="3"/>
      <c r="AN19" s="3"/>
      <c r="AO19" s="3"/>
      <c r="AP19" s="3"/>
    </row>
    <row r="20" spans="1:42" x14ac:dyDescent="0.2">
      <c r="A20" s="20" t="s">
        <v>13</v>
      </c>
      <c r="B20" s="45">
        <v>948</v>
      </c>
      <c r="C20" s="55">
        <v>954</v>
      </c>
      <c r="D20" s="55">
        <v>942</v>
      </c>
      <c r="E20" s="55">
        <v>942</v>
      </c>
      <c r="F20" s="55">
        <v>960</v>
      </c>
      <c r="G20" s="55">
        <v>936</v>
      </c>
      <c r="H20" s="55">
        <v>960</v>
      </c>
      <c r="I20" s="55">
        <v>954</v>
      </c>
      <c r="J20" s="55">
        <v>966</v>
      </c>
      <c r="K20" s="55">
        <v>906</v>
      </c>
      <c r="L20" s="55">
        <v>948</v>
      </c>
      <c r="M20" s="55">
        <v>954</v>
      </c>
      <c r="N20" s="55">
        <v>942</v>
      </c>
      <c r="O20" s="55">
        <v>954</v>
      </c>
      <c r="P20" s="55">
        <v>972</v>
      </c>
      <c r="Q20" s="55">
        <v>978</v>
      </c>
      <c r="R20" s="55">
        <v>930</v>
      </c>
      <c r="S20" s="55">
        <v>930</v>
      </c>
      <c r="T20" s="55">
        <v>954</v>
      </c>
      <c r="U20" s="55">
        <v>948</v>
      </c>
      <c r="V20" s="55">
        <v>948</v>
      </c>
      <c r="W20" s="55">
        <v>966</v>
      </c>
      <c r="X20" s="55">
        <v>966</v>
      </c>
      <c r="Y20" s="55">
        <v>966</v>
      </c>
      <c r="Z20" s="55">
        <v>948</v>
      </c>
      <c r="AA20" s="55">
        <v>924</v>
      </c>
      <c r="AB20" s="55">
        <v>930</v>
      </c>
      <c r="AC20" s="189">
        <v>888</v>
      </c>
      <c r="AD20" s="49"/>
      <c r="AE20" s="195"/>
      <c r="AF20" s="8"/>
      <c r="AG20" s="4"/>
      <c r="AH20" s="3"/>
      <c r="AI20" s="3"/>
      <c r="AJ20" s="3"/>
      <c r="AK20" s="3"/>
      <c r="AL20" s="3"/>
      <c r="AM20" s="3"/>
      <c r="AN20" s="3"/>
      <c r="AO20" s="3"/>
      <c r="AP20" s="3"/>
    </row>
    <row r="21" spans="1:42" x14ac:dyDescent="0.2">
      <c r="A21" s="20" t="s">
        <v>14</v>
      </c>
      <c r="B21" s="45">
        <v>936</v>
      </c>
      <c r="C21" s="55">
        <v>942</v>
      </c>
      <c r="D21" s="55">
        <v>924</v>
      </c>
      <c r="E21" s="55">
        <v>912</v>
      </c>
      <c r="F21" s="55">
        <v>942</v>
      </c>
      <c r="G21" s="55">
        <v>960</v>
      </c>
      <c r="H21" s="55">
        <v>948</v>
      </c>
      <c r="I21" s="55">
        <v>942</v>
      </c>
      <c r="J21" s="55">
        <v>930</v>
      </c>
      <c r="K21" s="55">
        <v>846</v>
      </c>
      <c r="L21" s="55">
        <v>954</v>
      </c>
      <c r="M21" s="55">
        <v>912</v>
      </c>
      <c r="N21" s="55">
        <v>960</v>
      </c>
      <c r="O21" s="55">
        <v>966</v>
      </c>
      <c r="P21" s="55">
        <v>948</v>
      </c>
      <c r="Q21" s="55">
        <v>972</v>
      </c>
      <c r="R21" s="55">
        <v>924</v>
      </c>
      <c r="S21" s="55">
        <v>942</v>
      </c>
      <c r="T21" s="55">
        <v>942</v>
      </c>
      <c r="U21" s="55">
        <v>912</v>
      </c>
      <c r="V21" s="55">
        <v>918</v>
      </c>
      <c r="W21" s="55">
        <v>954</v>
      </c>
      <c r="X21" s="55">
        <v>960</v>
      </c>
      <c r="Y21" s="55">
        <v>948</v>
      </c>
      <c r="Z21" s="55">
        <v>864</v>
      </c>
      <c r="AA21" s="55">
        <v>912</v>
      </c>
      <c r="AB21" s="55">
        <v>942</v>
      </c>
      <c r="AC21" s="189">
        <v>876</v>
      </c>
      <c r="AD21" s="49"/>
      <c r="AE21" s="195"/>
      <c r="AF21" s="8"/>
      <c r="AG21" s="4"/>
      <c r="AH21" s="3"/>
      <c r="AI21" s="3"/>
      <c r="AJ21" s="3"/>
      <c r="AK21" s="3"/>
      <c r="AL21" s="3"/>
      <c r="AM21" s="3"/>
      <c r="AN21" s="3"/>
      <c r="AO21" s="3"/>
      <c r="AP21" s="3"/>
    </row>
    <row r="22" spans="1:42" x14ac:dyDescent="0.2">
      <c r="A22" s="48" t="s">
        <v>15</v>
      </c>
      <c r="B22" s="47">
        <v>942</v>
      </c>
      <c r="C22" s="59">
        <v>954</v>
      </c>
      <c r="D22" s="59">
        <v>966</v>
      </c>
      <c r="E22" s="59">
        <v>912</v>
      </c>
      <c r="F22" s="59">
        <v>942</v>
      </c>
      <c r="G22" s="59">
        <v>930</v>
      </c>
      <c r="H22" s="59">
        <v>948</v>
      </c>
      <c r="I22" s="59">
        <v>966</v>
      </c>
      <c r="J22" s="59">
        <v>930</v>
      </c>
      <c r="K22" s="59">
        <v>828</v>
      </c>
      <c r="L22" s="59">
        <v>984</v>
      </c>
      <c r="M22" s="59">
        <v>948</v>
      </c>
      <c r="N22" s="59">
        <v>936</v>
      </c>
      <c r="O22" s="59">
        <v>942</v>
      </c>
      <c r="P22" s="59">
        <v>948</v>
      </c>
      <c r="Q22" s="59">
        <v>966</v>
      </c>
      <c r="R22" s="59">
        <v>948</v>
      </c>
      <c r="S22" s="59">
        <v>936</v>
      </c>
      <c r="T22" s="59">
        <v>906</v>
      </c>
      <c r="U22" s="59">
        <v>906</v>
      </c>
      <c r="V22" s="59">
        <v>930</v>
      </c>
      <c r="W22" s="59">
        <v>942</v>
      </c>
      <c r="X22" s="59">
        <v>936</v>
      </c>
      <c r="Y22" s="59">
        <v>936</v>
      </c>
      <c r="Z22" s="59">
        <v>894</v>
      </c>
      <c r="AA22" s="59">
        <v>954</v>
      </c>
      <c r="AB22" s="59">
        <v>918</v>
      </c>
      <c r="AC22" s="192">
        <v>894</v>
      </c>
      <c r="AD22" s="49"/>
      <c r="AE22" s="195"/>
      <c r="AF22" s="8"/>
      <c r="AG22" s="4"/>
      <c r="AH22" s="3"/>
      <c r="AI22" s="3"/>
      <c r="AJ22" s="3"/>
      <c r="AK22" s="3"/>
      <c r="AL22" s="3"/>
      <c r="AM22" s="3"/>
      <c r="AN22" s="3"/>
      <c r="AO22" s="3"/>
      <c r="AP22" s="3"/>
    </row>
    <row r="23" spans="1:42" x14ac:dyDescent="0.2">
      <c r="A23" s="19" t="s">
        <v>16</v>
      </c>
      <c r="B23" s="44">
        <v>936</v>
      </c>
      <c r="C23" s="53">
        <v>936</v>
      </c>
      <c r="D23" s="53">
        <v>948</v>
      </c>
      <c r="E23" s="53">
        <v>918</v>
      </c>
      <c r="F23" s="53">
        <v>912</v>
      </c>
      <c r="G23" s="53">
        <v>918</v>
      </c>
      <c r="H23" s="53">
        <v>942</v>
      </c>
      <c r="I23" s="53">
        <v>978</v>
      </c>
      <c r="J23" s="53">
        <v>936</v>
      </c>
      <c r="K23" s="53">
        <v>924</v>
      </c>
      <c r="L23" s="53">
        <v>960</v>
      </c>
      <c r="M23" s="53">
        <v>942</v>
      </c>
      <c r="N23" s="53">
        <v>918</v>
      </c>
      <c r="O23" s="53">
        <v>948</v>
      </c>
      <c r="P23" s="53">
        <v>954</v>
      </c>
      <c r="Q23" s="53">
        <v>978</v>
      </c>
      <c r="R23" s="53">
        <v>930</v>
      </c>
      <c r="S23" s="53">
        <v>912</v>
      </c>
      <c r="T23" s="53">
        <v>930</v>
      </c>
      <c r="U23" s="53">
        <v>900</v>
      </c>
      <c r="V23" s="53">
        <v>930</v>
      </c>
      <c r="W23" s="53">
        <v>960</v>
      </c>
      <c r="X23" s="53">
        <v>966</v>
      </c>
      <c r="Y23" s="53">
        <v>942</v>
      </c>
      <c r="Z23" s="53">
        <v>942</v>
      </c>
      <c r="AA23" s="53">
        <v>870</v>
      </c>
      <c r="AB23" s="53">
        <v>900</v>
      </c>
      <c r="AC23" s="193">
        <v>870</v>
      </c>
      <c r="AD23" s="49"/>
      <c r="AE23" s="195"/>
      <c r="AF23" s="8"/>
      <c r="AG23" s="4"/>
      <c r="AH23" s="3"/>
      <c r="AI23" s="3"/>
      <c r="AJ23" s="3"/>
      <c r="AK23" s="3"/>
      <c r="AL23" s="3"/>
      <c r="AM23" s="3"/>
      <c r="AN23" s="3"/>
      <c r="AO23" s="3"/>
      <c r="AP23" s="3"/>
    </row>
    <row r="24" spans="1:42" x14ac:dyDescent="0.2">
      <c r="A24" s="20" t="s">
        <v>17</v>
      </c>
      <c r="B24" s="45">
        <v>978</v>
      </c>
      <c r="C24" s="55">
        <v>936</v>
      </c>
      <c r="D24" s="55">
        <v>954</v>
      </c>
      <c r="E24" s="55">
        <v>900</v>
      </c>
      <c r="F24" s="55">
        <v>936</v>
      </c>
      <c r="G24" s="55">
        <v>912</v>
      </c>
      <c r="H24" s="55">
        <v>954</v>
      </c>
      <c r="I24" s="55">
        <v>972</v>
      </c>
      <c r="J24" s="55">
        <v>894</v>
      </c>
      <c r="K24" s="55">
        <v>924</v>
      </c>
      <c r="L24" s="55">
        <v>966</v>
      </c>
      <c r="M24" s="55">
        <v>876</v>
      </c>
      <c r="N24" s="55">
        <v>930</v>
      </c>
      <c r="O24" s="55">
        <v>972</v>
      </c>
      <c r="P24" s="55">
        <v>960</v>
      </c>
      <c r="Q24" s="55">
        <v>984</v>
      </c>
      <c r="R24" s="55">
        <v>930</v>
      </c>
      <c r="S24" s="55">
        <v>900</v>
      </c>
      <c r="T24" s="55">
        <v>912</v>
      </c>
      <c r="U24" s="55">
        <v>900</v>
      </c>
      <c r="V24" s="55">
        <v>918</v>
      </c>
      <c r="W24" s="55">
        <v>966</v>
      </c>
      <c r="X24" s="55">
        <v>924</v>
      </c>
      <c r="Y24" s="55">
        <v>948</v>
      </c>
      <c r="Z24" s="55">
        <v>936</v>
      </c>
      <c r="AA24" s="55">
        <v>864</v>
      </c>
      <c r="AB24" s="55">
        <v>906</v>
      </c>
      <c r="AC24" s="189">
        <v>858</v>
      </c>
      <c r="AD24" s="49"/>
      <c r="AE24" s="195"/>
      <c r="AF24" s="8"/>
      <c r="AG24" s="4"/>
      <c r="AH24" s="3"/>
      <c r="AI24" s="3"/>
      <c r="AJ24" s="3"/>
      <c r="AK24" s="3"/>
      <c r="AL24" s="3"/>
      <c r="AM24" s="3"/>
      <c r="AN24" s="3"/>
      <c r="AO24" s="3"/>
      <c r="AP24" s="3"/>
    </row>
    <row r="25" spans="1:42" x14ac:dyDescent="0.2">
      <c r="A25" s="20" t="s">
        <v>18</v>
      </c>
      <c r="B25" s="45">
        <v>942</v>
      </c>
      <c r="C25" s="55">
        <v>930</v>
      </c>
      <c r="D25" s="55">
        <v>918</v>
      </c>
      <c r="E25" s="55">
        <v>876</v>
      </c>
      <c r="F25" s="55">
        <v>924</v>
      </c>
      <c r="G25" s="55">
        <v>924</v>
      </c>
      <c r="H25" s="55">
        <v>954</v>
      </c>
      <c r="I25" s="55">
        <v>960</v>
      </c>
      <c r="J25" s="55">
        <v>918</v>
      </c>
      <c r="K25" s="55">
        <v>912</v>
      </c>
      <c r="L25" s="55">
        <v>948</v>
      </c>
      <c r="M25" s="55">
        <v>912</v>
      </c>
      <c r="N25" s="55">
        <v>900</v>
      </c>
      <c r="O25" s="55">
        <v>942</v>
      </c>
      <c r="P25" s="55">
        <v>954</v>
      </c>
      <c r="Q25" s="55">
        <v>954</v>
      </c>
      <c r="R25" s="55">
        <v>912</v>
      </c>
      <c r="S25" s="55">
        <v>876</v>
      </c>
      <c r="T25" s="55">
        <v>900</v>
      </c>
      <c r="U25" s="55">
        <v>888</v>
      </c>
      <c r="V25" s="55">
        <v>924</v>
      </c>
      <c r="W25" s="55">
        <v>948</v>
      </c>
      <c r="X25" s="55">
        <v>936</v>
      </c>
      <c r="Y25" s="55">
        <v>906</v>
      </c>
      <c r="Z25" s="55">
        <v>948</v>
      </c>
      <c r="AA25" s="55">
        <v>870</v>
      </c>
      <c r="AB25" s="55">
        <v>888</v>
      </c>
      <c r="AC25" s="189">
        <v>864</v>
      </c>
      <c r="AD25" s="49"/>
      <c r="AE25" s="195"/>
      <c r="AF25" s="8"/>
      <c r="AG25" s="4"/>
      <c r="AH25" s="3"/>
      <c r="AI25" s="3"/>
      <c r="AJ25" s="3"/>
      <c r="AK25" s="3"/>
      <c r="AL25" s="3"/>
      <c r="AM25" s="3"/>
      <c r="AN25" s="3"/>
      <c r="AO25" s="3"/>
      <c r="AP25" s="3"/>
    </row>
    <row r="26" spans="1:42" x14ac:dyDescent="0.2">
      <c r="A26" s="20" t="s">
        <v>19</v>
      </c>
      <c r="B26" s="45">
        <v>936</v>
      </c>
      <c r="C26" s="55">
        <v>912</v>
      </c>
      <c r="D26" s="55">
        <v>942</v>
      </c>
      <c r="E26" s="55">
        <v>852</v>
      </c>
      <c r="F26" s="55">
        <v>936</v>
      </c>
      <c r="G26" s="55">
        <v>906</v>
      </c>
      <c r="H26" s="55">
        <v>924</v>
      </c>
      <c r="I26" s="55">
        <v>942</v>
      </c>
      <c r="J26" s="55">
        <v>888</v>
      </c>
      <c r="K26" s="55">
        <v>912</v>
      </c>
      <c r="L26" s="55">
        <v>948</v>
      </c>
      <c r="M26" s="55">
        <v>894</v>
      </c>
      <c r="N26" s="55">
        <v>906</v>
      </c>
      <c r="O26" s="55">
        <v>972</v>
      </c>
      <c r="P26" s="55">
        <v>954</v>
      </c>
      <c r="Q26" s="55">
        <v>930</v>
      </c>
      <c r="R26" s="55">
        <v>900</v>
      </c>
      <c r="S26" s="55">
        <v>900</v>
      </c>
      <c r="T26" s="55">
        <v>882</v>
      </c>
      <c r="U26" s="55">
        <v>882</v>
      </c>
      <c r="V26" s="55">
        <v>954</v>
      </c>
      <c r="W26" s="55">
        <v>936</v>
      </c>
      <c r="X26" s="55">
        <v>924</v>
      </c>
      <c r="Y26" s="55">
        <v>864</v>
      </c>
      <c r="Z26" s="55">
        <v>930</v>
      </c>
      <c r="AA26" s="55">
        <v>822</v>
      </c>
      <c r="AB26" s="55">
        <v>870</v>
      </c>
      <c r="AC26" s="189">
        <v>876</v>
      </c>
      <c r="AD26" s="49"/>
      <c r="AE26" s="195"/>
      <c r="AF26" s="8"/>
      <c r="AG26" s="4"/>
      <c r="AH26" s="3"/>
      <c r="AI26" s="3"/>
      <c r="AJ26" s="3"/>
      <c r="AK26" s="3"/>
      <c r="AL26" s="3"/>
      <c r="AM26" s="3"/>
      <c r="AN26" s="3"/>
      <c r="AO26" s="3"/>
      <c r="AP26" s="3"/>
    </row>
    <row r="27" spans="1:42" x14ac:dyDescent="0.2">
      <c r="A27" s="20" t="s">
        <v>20</v>
      </c>
      <c r="B27" s="45">
        <v>852</v>
      </c>
      <c r="C27" s="55">
        <v>942</v>
      </c>
      <c r="D27" s="55">
        <v>840</v>
      </c>
      <c r="E27" s="55">
        <v>918</v>
      </c>
      <c r="F27" s="55">
        <v>870</v>
      </c>
      <c r="G27" s="55">
        <v>822</v>
      </c>
      <c r="H27" s="55">
        <v>834</v>
      </c>
      <c r="I27" s="55">
        <v>942</v>
      </c>
      <c r="J27" s="55">
        <v>786</v>
      </c>
      <c r="K27" s="55">
        <v>894</v>
      </c>
      <c r="L27" s="55">
        <v>882</v>
      </c>
      <c r="M27" s="55">
        <v>816</v>
      </c>
      <c r="N27" s="55">
        <v>798</v>
      </c>
      <c r="O27" s="55">
        <v>870</v>
      </c>
      <c r="P27" s="55">
        <v>870</v>
      </c>
      <c r="Q27" s="55">
        <v>936</v>
      </c>
      <c r="R27" s="55">
        <v>846</v>
      </c>
      <c r="S27" s="55">
        <v>798</v>
      </c>
      <c r="T27" s="55">
        <v>792</v>
      </c>
      <c r="U27" s="55">
        <v>846</v>
      </c>
      <c r="V27" s="55">
        <v>840</v>
      </c>
      <c r="W27" s="55">
        <v>858</v>
      </c>
      <c r="X27" s="55">
        <v>846</v>
      </c>
      <c r="Y27" s="55">
        <v>864</v>
      </c>
      <c r="Z27" s="55">
        <v>906</v>
      </c>
      <c r="AA27" s="55">
        <v>894</v>
      </c>
      <c r="AB27" s="55">
        <v>798</v>
      </c>
      <c r="AC27" s="189">
        <v>864</v>
      </c>
      <c r="AD27" s="49"/>
      <c r="AE27" s="195"/>
      <c r="AF27" s="8"/>
      <c r="AG27" s="4"/>
      <c r="AH27" s="3"/>
      <c r="AI27" s="3"/>
      <c r="AJ27" s="3"/>
      <c r="AK27" s="3"/>
      <c r="AL27" s="3"/>
      <c r="AM27" s="3"/>
      <c r="AN27" s="3"/>
      <c r="AO27" s="3"/>
      <c r="AP27" s="3"/>
    </row>
    <row r="28" spans="1:42" x14ac:dyDescent="0.2">
      <c r="A28" s="20" t="s">
        <v>21</v>
      </c>
      <c r="B28" s="45">
        <v>894</v>
      </c>
      <c r="C28" s="55">
        <v>894</v>
      </c>
      <c r="D28" s="55">
        <v>852</v>
      </c>
      <c r="E28" s="55">
        <v>840</v>
      </c>
      <c r="F28" s="55">
        <v>810</v>
      </c>
      <c r="G28" s="55">
        <v>816</v>
      </c>
      <c r="H28" s="55">
        <v>888</v>
      </c>
      <c r="I28" s="55">
        <v>876</v>
      </c>
      <c r="J28" s="55">
        <v>816</v>
      </c>
      <c r="K28" s="55">
        <v>894</v>
      </c>
      <c r="L28" s="55">
        <v>864</v>
      </c>
      <c r="M28" s="55">
        <v>852</v>
      </c>
      <c r="N28" s="55">
        <v>804</v>
      </c>
      <c r="O28" s="55">
        <v>864</v>
      </c>
      <c r="P28" s="55">
        <v>906</v>
      </c>
      <c r="Q28" s="55">
        <v>876</v>
      </c>
      <c r="R28" s="55">
        <v>870</v>
      </c>
      <c r="S28" s="55">
        <v>804</v>
      </c>
      <c r="T28" s="55">
        <v>858</v>
      </c>
      <c r="U28" s="55">
        <v>834</v>
      </c>
      <c r="V28" s="55">
        <v>852</v>
      </c>
      <c r="W28" s="55">
        <v>942</v>
      </c>
      <c r="X28" s="55">
        <v>876</v>
      </c>
      <c r="Y28" s="55">
        <v>816</v>
      </c>
      <c r="Z28" s="55">
        <v>906</v>
      </c>
      <c r="AA28" s="55">
        <v>912</v>
      </c>
      <c r="AB28" s="55">
        <v>774</v>
      </c>
      <c r="AC28" s="189">
        <v>780</v>
      </c>
      <c r="AD28" s="49"/>
      <c r="AE28" s="195"/>
      <c r="AF28" s="8"/>
      <c r="AG28" s="4"/>
      <c r="AH28" s="3"/>
      <c r="AI28" s="3"/>
      <c r="AJ28" s="3"/>
      <c r="AK28" s="3"/>
      <c r="AL28" s="3"/>
      <c r="AM28" s="3"/>
      <c r="AN28" s="3"/>
      <c r="AO28" s="3"/>
      <c r="AP28" s="3"/>
    </row>
    <row r="29" spans="1:42" x14ac:dyDescent="0.2">
      <c r="A29" s="20" t="s">
        <v>22</v>
      </c>
      <c r="B29" s="45">
        <v>954</v>
      </c>
      <c r="C29" s="55">
        <v>870</v>
      </c>
      <c r="D29" s="55">
        <v>918</v>
      </c>
      <c r="E29" s="55">
        <v>804</v>
      </c>
      <c r="F29" s="55">
        <v>834</v>
      </c>
      <c r="G29" s="55">
        <v>918</v>
      </c>
      <c r="H29" s="55">
        <v>936</v>
      </c>
      <c r="I29" s="55">
        <v>882</v>
      </c>
      <c r="J29" s="55">
        <v>888</v>
      </c>
      <c r="K29" s="55">
        <v>906</v>
      </c>
      <c r="L29" s="55">
        <v>876</v>
      </c>
      <c r="M29" s="55">
        <v>828</v>
      </c>
      <c r="N29" s="55">
        <v>906</v>
      </c>
      <c r="O29" s="55">
        <v>954</v>
      </c>
      <c r="P29" s="55">
        <v>966</v>
      </c>
      <c r="Q29" s="55">
        <v>852</v>
      </c>
      <c r="R29" s="55">
        <v>858</v>
      </c>
      <c r="S29" s="55">
        <v>888</v>
      </c>
      <c r="T29" s="55">
        <v>906</v>
      </c>
      <c r="U29" s="55">
        <v>810</v>
      </c>
      <c r="V29" s="55">
        <v>930</v>
      </c>
      <c r="W29" s="55">
        <v>864</v>
      </c>
      <c r="X29" s="55">
        <v>954</v>
      </c>
      <c r="Y29" s="55">
        <v>804</v>
      </c>
      <c r="Z29" s="55">
        <v>738</v>
      </c>
      <c r="AA29" s="55">
        <v>912</v>
      </c>
      <c r="AB29" s="55">
        <v>876</v>
      </c>
      <c r="AC29" s="189">
        <v>792</v>
      </c>
      <c r="AD29" s="49"/>
      <c r="AE29" s="195"/>
      <c r="AF29" s="8"/>
      <c r="AG29" s="4"/>
      <c r="AH29" s="3"/>
      <c r="AI29" s="3"/>
      <c r="AJ29" s="3"/>
      <c r="AK29" s="3"/>
      <c r="AL29" s="3"/>
      <c r="AM29" s="3"/>
      <c r="AN29" s="3"/>
      <c r="AO29" s="3"/>
      <c r="AP29" s="3"/>
    </row>
    <row r="30" spans="1:42" x14ac:dyDescent="0.2">
      <c r="A30" s="48" t="s">
        <v>23</v>
      </c>
      <c r="B30" s="46">
        <v>960</v>
      </c>
      <c r="C30" s="57">
        <v>882</v>
      </c>
      <c r="D30" s="57">
        <v>918</v>
      </c>
      <c r="E30" s="57">
        <v>894</v>
      </c>
      <c r="F30" s="57">
        <v>918</v>
      </c>
      <c r="G30" s="57">
        <v>912</v>
      </c>
      <c r="H30" s="57">
        <v>948</v>
      </c>
      <c r="I30" s="57">
        <v>954</v>
      </c>
      <c r="J30" s="57">
        <v>906</v>
      </c>
      <c r="K30" s="57">
        <v>936</v>
      </c>
      <c r="L30" s="57">
        <v>942</v>
      </c>
      <c r="M30" s="57">
        <v>906</v>
      </c>
      <c r="N30" s="57">
        <v>936</v>
      </c>
      <c r="O30" s="57">
        <v>972</v>
      </c>
      <c r="P30" s="57">
        <v>972</v>
      </c>
      <c r="Q30" s="57">
        <v>948</v>
      </c>
      <c r="R30" s="57">
        <v>906</v>
      </c>
      <c r="S30" s="57">
        <v>894</v>
      </c>
      <c r="T30" s="57">
        <v>924</v>
      </c>
      <c r="U30" s="57">
        <v>906</v>
      </c>
      <c r="V30" s="57">
        <v>948</v>
      </c>
      <c r="W30" s="57">
        <v>960</v>
      </c>
      <c r="X30" s="57">
        <v>936</v>
      </c>
      <c r="Y30" s="57">
        <v>894</v>
      </c>
      <c r="Z30" s="57">
        <v>810</v>
      </c>
      <c r="AA30" s="57">
        <v>918</v>
      </c>
      <c r="AB30" s="57">
        <v>876</v>
      </c>
      <c r="AC30" s="191">
        <v>888</v>
      </c>
      <c r="AD30" s="49"/>
      <c r="AE30" s="195"/>
      <c r="AF30" s="8"/>
      <c r="AG30" s="4"/>
      <c r="AH30" s="3"/>
      <c r="AI30" s="3"/>
      <c r="AJ30" s="3"/>
      <c r="AK30" s="3"/>
      <c r="AL30" s="3"/>
      <c r="AM30" s="3"/>
      <c r="AN30" s="3"/>
      <c r="AO30" s="3"/>
      <c r="AP30" s="3"/>
    </row>
    <row r="31" spans="1:42" x14ac:dyDescent="0.2">
      <c r="A31" s="19" t="s">
        <v>24</v>
      </c>
      <c r="B31" s="45">
        <v>966</v>
      </c>
      <c r="C31" s="55">
        <v>930</v>
      </c>
      <c r="D31" s="55">
        <v>912</v>
      </c>
      <c r="E31" s="55">
        <v>894</v>
      </c>
      <c r="F31" s="55">
        <v>888</v>
      </c>
      <c r="G31" s="55">
        <v>942</v>
      </c>
      <c r="H31" s="55">
        <v>954</v>
      </c>
      <c r="I31" s="55">
        <v>948</v>
      </c>
      <c r="J31" s="55">
        <v>894</v>
      </c>
      <c r="K31" s="55">
        <v>900</v>
      </c>
      <c r="L31" s="55">
        <v>942</v>
      </c>
      <c r="M31" s="55">
        <v>912</v>
      </c>
      <c r="N31" s="55">
        <v>948</v>
      </c>
      <c r="O31" s="55">
        <v>936</v>
      </c>
      <c r="P31" s="55">
        <v>972</v>
      </c>
      <c r="Q31" s="55">
        <v>972</v>
      </c>
      <c r="R31" s="55">
        <v>888</v>
      </c>
      <c r="S31" s="55">
        <v>900</v>
      </c>
      <c r="T31" s="55">
        <v>918</v>
      </c>
      <c r="U31" s="55">
        <v>906</v>
      </c>
      <c r="V31" s="55">
        <v>936</v>
      </c>
      <c r="W31" s="55">
        <v>960</v>
      </c>
      <c r="X31" s="55">
        <v>942</v>
      </c>
      <c r="Y31" s="55">
        <v>876</v>
      </c>
      <c r="Z31" s="55">
        <v>822</v>
      </c>
      <c r="AA31" s="55">
        <v>936</v>
      </c>
      <c r="AB31" s="55">
        <v>870</v>
      </c>
      <c r="AC31" s="189">
        <v>888</v>
      </c>
      <c r="AD31" s="49"/>
      <c r="AE31" s="195"/>
      <c r="AF31" s="8"/>
      <c r="AG31" s="4"/>
      <c r="AH31" s="3"/>
      <c r="AI31" s="3"/>
      <c r="AJ31" s="3"/>
      <c r="AK31" s="3"/>
      <c r="AL31" s="3"/>
      <c r="AM31" s="3"/>
      <c r="AN31" s="3"/>
      <c r="AO31" s="3"/>
      <c r="AP31" s="3"/>
    </row>
    <row r="32" spans="1:42" x14ac:dyDescent="0.2">
      <c r="A32" s="20" t="s">
        <v>25</v>
      </c>
      <c r="B32" s="45">
        <v>966</v>
      </c>
      <c r="C32" s="55">
        <v>942</v>
      </c>
      <c r="D32" s="55">
        <v>912</v>
      </c>
      <c r="E32" s="55">
        <v>900</v>
      </c>
      <c r="F32" s="55">
        <v>906</v>
      </c>
      <c r="G32" s="55">
        <v>924</v>
      </c>
      <c r="H32" s="55">
        <v>960</v>
      </c>
      <c r="I32" s="55">
        <v>984</v>
      </c>
      <c r="J32" s="55">
        <v>906</v>
      </c>
      <c r="K32" s="55">
        <v>948</v>
      </c>
      <c r="L32" s="55">
        <v>978</v>
      </c>
      <c r="M32" s="55">
        <v>924</v>
      </c>
      <c r="N32" s="55">
        <v>930</v>
      </c>
      <c r="O32" s="55">
        <v>918</v>
      </c>
      <c r="P32" s="55">
        <v>966</v>
      </c>
      <c r="Q32" s="55">
        <v>948</v>
      </c>
      <c r="R32" s="55">
        <v>888</v>
      </c>
      <c r="S32" s="55">
        <v>888</v>
      </c>
      <c r="T32" s="55">
        <v>894</v>
      </c>
      <c r="U32" s="55">
        <v>912</v>
      </c>
      <c r="V32" s="55">
        <v>918</v>
      </c>
      <c r="W32" s="55">
        <v>942</v>
      </c>
      <c r="X32" s="55">
        <v>960</v>
      </c>
      <c r="Y32" s="55">
        <v>876</v>
      </c>
      <c r="Z32" s="55">
        <v>840</v>
      </c>
      <c r="AA32" s="55">
        <v>936</v>
      </c>
      <c r="AB32" s="55">
        <v>864</v>
      </c>
      <c r="AC32" s="189">
        <v>894</v>
      </c>
      <c r="AD32" s="49"/>
      <c r="AE32" s="195"/>
      <c r="AF32" s="8"/>
      <c r="AG32" s="4"/>
      <c r="AH32" s="3"/>
      <c r="AI32" s="3"/>
      <c r="AJ32" s="3"/>
      <c r="AK32" s="3"/>
      <c r="AL32" s="3"/>
      <c r="AM32" s="3"/>
      <c r="AN32" s="3"/>
      <c r="AO32" s="3"/>
      <c r="AP32" s="3"/>
    </row>
    <row r="33" spans="1:42" x14ac:dyDescent="0.2">
      <c r="A33" s="20" t="s">
        <v>26</v>
      </c>
      <c r="B33" s="45">
        <v>966</v>
      </c>
      <c r="C33" s="55">
        <v>930</v>
      </c>
      <c r="D33" s="55">
        <v>900</v>
      </c>
      <c r="E33" s="55">
        <v>894</v>
      </c>
      <c r="F33" s="55">
        <v>936</v>
      </c>
      <c r="G33" s="55">
        <v>942</v>
      </c>
      <c r="H33" s="55">
        <v>966</v>
      </c>
      <c r="I33" s="55">
        <v>972</v>
      </c>
      <c r="J33" s="55">
        <v>930</v>
      </c>
      <c r="K33" s="55">
        <v>912</v>
      </c>
      <c r="L33" s="55">
        <v>954</v>
      </c>
      <c r="M33" s="55">
        <v>924</v>
      </c>
      <c r="N33" s="55">
        <v>936</v>
      </c>
      <c r="O33" s="55">
        <v>960</v>
      </c>
      <c r="P33" s="55">
        <v>990</v>
      </c>
      <c r="Q33" s="55">
        <v>978</v>
      </c>
      <c r="R33" s="55">
        <v>888</v>
      </c>
      <c r="S33" s="55">
        <v>912</v>
      </c>
      <c r="T33" s="55">
        <v>918</v>
      </c>
      <c r="U33" s="55">
        <v>924</v>
      </c>
      <c r="V33" s="55">
        <v>924</v>
      </c>
      <c r="W33" s="55">
        <v>954</v>
      </c>
      <c r="X33" s="55">
        <v>966</v>
      </c>
      <c r="Y33" s="55">
        <v>894</v>
      </c>
      <c r="Z33" s="55">
        <v>834</v>
      </c>
      <c r="AA33" s="55">
        <v>924</v>
      </c>
      <c r="AB33" s="55">
        <v>852</v>
      </c>
      <c r="AC33" s="189">
        <v>906</v>
      </c>
      <c r="AD33" s="49"/>
      <c r="AE33" s="195"/>
      <c r="AF33" s="8"/>
      <c r="AG33" s="4"/>
      <c r="AH33" s="3"/>
      <c r="AI33" s="3"/>
      <c r="AJ33" s="3"/>
      <c r="AK33" s="3"/>
      <c r="AL33" s="3"/>
      <c r="AM33" s="3"/>
      <c r="AN33" s="3"/>
      <c r="AO33" s="3"/>
      <c r="AP33" s="3"/>
    </row>
    <row r="34" spans="1:42" x14ac:dyDescent="0.2">
      <c r="A34" s="20" t="s">
        <v>27</v>
      </c>
      <c r="B34" s="45">
        <v>972</v>
      </c>
      <c r="C34" s="55">
        <v>972</v>
      </c>
      <c r="D34" s="55">
        <v>942</v>
      </c>
      <c r="E34" s="55">
        <v>906</v>
      </c>
      <c r="F34" s="55">
        <v>954</v>
      </c>
      <c r="G34" s="55">
        <v>930</v>
      </c>
      <c r="H34" s="55">
        <v>960</v>
      </c>
      <c r="I34" s="55">
        <v>954</v>
      </c>
      <c r="J34" s="55">
        <v>936</v>
      </c>
      <c r="K34" s="55">
        <v>822</v>
      </c>
      <c r="L34" s="55">
        <v>960</v>
      </c>
      <c r="M34" s="55">
        <v>906</v>
      </c>
      <c r="N34" s="55">
        <v>948</v>
      </c>
      <c r="O34" s="55">
        <v>978</v>
      </c>
      <c r="P34" s="55">
        <v>978</v>
      </c>
      <c r="Q34" s="55">
        <v>948</v>
      </c>
      <c r="R34" s="55">
        <v>900</v>
      </c>
      <c r="S34" s="55">
        <v>912</v>
      </c>
      <c r="T34" s="55">
        <v>906</v>
      </c>
      <c r="U34" s="55">
        <v>936</v>
      </c>
      <c r="V34" s="55">
        <v>936</v>
      </c>
      <c r="W34" s="55">
        <v>936</v>
      </c>
      <c r="X34" s="55">
        <v>960</v>
      </c>
      <c r="Y34" s="55">
        <v>876</v>
      </c>
      <c r="Z34" s="55">
        <v>846</v>
      </c>
      <c r="AA34" s="55">
        <v>918</v>
      </c>
      <c r="AB34" s="55">
        <v>828</v>
      </c>
      <c r="AC34" s="189">
        <v>912</v>
      </c>
      <c r="AD34" s="49"/>
      <c r="AE34" s="195"/>
      <c r="AF34" s="8"/>
      <c r="AG34" s="4"/>
      <c r="AH34" s="3"/>
      <c r="AI34" s="3"/>
      <c r="AJ34" s="3"/>
      <c r="AK34" s="3"/>
      <c r="AL34" s="3"/>
      <c r="AM34" s="3"/>
      <c r="AN34" s="3"/>
      <c r="AO34" s="3"/>
      <c r="AP34" s="3"/>
    </row>
    <row r="35" spans="1:42" x14ac:dyDescent="0.2">
      <c r="A35" s="20" t="s">
        <v>28</v>
      </c>
      <c r="B35" s="45">
        <v>954</v>
      </c>
      <c r="C35" s="55">
        <v>942</v>
      </c>
      <c r="D35" s="55">
        <v>954</v>
      </c>
      <c r="E35" s="55">
        <v>936</v>
      </c>
      <c r="F35" s="55">
        <v>906</v>
      </c>
      <c r="G35" s="55">
        <v>948</v>
      </c>
      <c r="H35" s="55">
        <v>966</v>
      </c>
      <c r="I35" s="55">
        <v>972</v>
      </c>
      <c r="J35" s="55">
        <v>936</v>
      </c>
      <c r="K35" s="55">
        <v>930</v>
      </c>
      <c r="L35" s="55">
        <v>960</v>
      </c>
      <c r="M35" s="55">
        <v>918</v>
      </c>
      <c r="N35" s="55">
        <v>948</v>
      </c>
      <c r="O35" s="55">
        <v>966</v>
      </c>
      <c r="P35" s="55">
        <v>984</v>
      </c>
      <c r="Q35" s="55">
        <v>978</v>
      </c>
      <c r="R35" s="55">
        <v>876</v>
      </c>
      <c r="S35" s="55">
        <v>900</v>
      </c>
      <c r="T35" s="55">
        <v>924</v>
      </c>
      <c r="U35" s="55">
        <v>930</v>
      </c>
      <c r="V35" s="55">
        <v>960</v>
      </c>
      <c r="W35" s="55">
        <v>936</v>
      </c>
      <c r="X35" s="55">
        <v>942</v>
      </c>
      <c r="Y35" s="55">
        <v>882</v>
      </c>
      <c r="Z35" s="55">
        <v>816</v>
      </c>
      <c r="AA35" s="55">
        <v>918</v>
      </c>
      <c r="AB35" s="55">
        <v>858</v>
      </c>
      <c r="AC35" s="189">
        <v>888</v>
      </c>
      <c r="AD35" s="49"/>
      <c r="AE35" s="195"/>
      <c r="AF35" s="8"/>
      <c r="AG35" s="4"/>
      <c r="AH35" s="3"/>
      <c r="AI35" s="3"/>
      <c r="AJ35" s="3"/>
      <c r="AK35" s="3"/>
      <c r="AL35" s="3"/>
      <c r="AM35" s="3"/>
      <c r="AN35" s="3"/>
      <c r="AO35" s="3"/>
      <c r="AP35" s="3"/>
    </row>
    <row r="36" spans="1:42" x14ac:dyDescent="0.2">
      <c r="A36" s="20" t="s">
        <v>29</v>
      </c>
      <c r="B36" s="45">
        <v>960</v>
      </c>
      <c r="C36" s="55">
        <v>954</v>
      </c>
      <c r="D36" s="55">
        <v>912</v>
      </c>
      <c r="E36" s="55">
        <v>924</v>
      </c>
      <c r="F36" s="55">
        <v>924</v>
      </c>
      <c r="G36" s="55">
        <v>912</v>
      </c>
      <c r="H36" s="55">
        <v>936</v>
      </c>
      <c r="I36" s="55">
        <v>972</v>
      </c>
      <c r="J36" s="55">
        <v>906</v>
      </c>
      <c r="K36" s="55">
        <v>912</v>
      </c>
      <c r="L36" s="55">
        <v>966</v>
      </c>
      <c r="M36" s="55">
        <v>918</v>
      </c>
      <c r="N36" s="55">
        <v>960</v>
      </c>
      <c r="O36" s="55">
        <v>942</v>
      </c>
      <c r="P36" s="55">
        <v>978</v>
      </c>
      <c r="Q36" s="55">
        <v>936</v>
      </c>
      <c r="R36" s="55">
        <v>918</v>
      </c>
      <c r="S36" s="55">
        <v>930</v>
      </c>
      <c r="T36" s="55">
        <v>966</v>
      </c>
      <c r="U36" s="55">
        <v>924</v>
      </c>
      <c r="V36" s="55">
        <v>954</v>
      </c>
      <c r="W36" s="55">
        <v>978</v>
      </c>
      <c r="X36" s="55">
        <v>960</v>
      </c>
      <c r="Y36" s="55">
        <v>918</v>
      </c>
      <c r="Z36" s="55">
        <v>828</v>
      </c>
      <c r="AA36" s="55">
        <v>918</v>
      </c>
      <c r="AB36" s="55">
        <v>828</v>
      </c>
      <c r="AC36" s="189">
        <v>894</v>
      </c>
      <c r="AD36" s="49"/>
      <c r="AE36" s="195"/>
      <c r="AF36" s="8"/>
      <c r="AG36" s="4"/>
      <c r="AH36" s="3"/>
      <c r="AI36" s="3"/>
      <c r="AJ36" s="3"/>
      <c r="AK36" s="3"/>
      <c r="AL36" s="3"/>
      <c r="AM36" s="3"/>
      <c r="AN36" s="3"/>
      <c r="AO36" s="3"/>
      <c r="AP36" s="3"/>
    </row>
    <row r="37" spans="1:42" x14ac:dyDescent="0.2">
      <c r="A37" s="20" t="s">
        <v>30</v>
      </c>
      <c r="B37" s="45">
        <v>960</v>
      </c>
      <c r="C37" s="55">
        <v>960</v>
      </c>
      <c r="D37" s="55">
        <v>912</v>
      </c>
      <c r="E37" s="55">
        <v>918</v>
      </c>
      <c r="F37" s="55">
        <v>918</v>
      </c>
      <c r="G37" s="55">
        <v>930</v>
      </c>
      <c r="H37" s="55">
        <v>936</v>
      </c>
      <c r="I37" s="55">
        <v>972</v>
      </c>
      <c r="J37" s="55">
        <v>936</v>
      </c>
      <c r="K37" s="55">
        <v>936</v>
      </c>
      <c r="L37" s="55">
        <v>960</v>
      </c>
      <c r="M37" s="55">
        <v>936</v>
      </c>
      <c r="N37" s="55">
        <v>978</v>
      </c>
      <c r="O37" s="55">
        <v>966</v>
      </c>
      <c r="P37" s="55">
        <v>984</v>
      </c>
      <c r="Q37" s="55">
        <v>948</v>
      </c>
      <c r="R37" s="55">
        <v>912</v>
      </c>
      <c r="S37" s="55">
        <v>930</v>
      </c>
      <c r="T37" s="55">
        <v>948</v>
      </c>
      <c r="U37" s="55">
        <v>912</v>
      </c>
      <c r="V37" s="55">
        <v>948</v>
      </c>
      <c r="W37" s="55">
        <v>966</v>
      </c>
      <c r="X37" s="55">
        <v>966</v>
      </c>
      <c r="Y37" s="55">
        <v>900</v>
      </c>
      <c r="Z37" s="55">
        <v>762</v>
      </c>
      <c r="AA37" s="55">
        <v>912</v>
      </c>
      <c r="AB37" s="55">
        <v>834</v>
      </c>
      <c r="AC37" s="189">
        <v>894</v>
      </c>
      <c r="AD37" s="49"/>
      <c r="AE37" s="195"/>
      <c r="AF37" s="8"/>
      <c r="AG37" s="4"/>
      <c r="AH37" s="3"/>
      <c r="AI37" s="3"/>
      <c r="AJ37" s="3"/>
      <c r="AK37" s="3"/>
      <c r="AL37" s="3"/>
      <c r="AM37" s="3"/>
      <c r="AN37" s="3"/>
      <c r="AO37" s="3"/>
      <c r="AP37" s="3"/>
    </row>
    <row r="38" spans="1:42" x14ac:dyDescent="0.2">
      <c r="A38" s="48" t="s">
        <v>31</v>
      </c>
      <c r="B38" s="47">
        <v>954</v>
      </c>
      <c r="C38" s="59">
        <v>984</v>
      </c>
      <c r="D38" s="59">
        <v>918</v>
      </c>
      <c r="E38" s="59">
        <v>942</v>
      </c>
      <c r="F38" s="59">
        <v>936</v>
      </c>
      <c r="G38" s="59">
        <v>936</v>
      </c>
      <c r="H38" s="59">
        <v>942</v>
      </c>
      <c r="I38" s="59">
        <v>966</v>
      </c>
      <c r="J38" s="59">
        <v>912</v>
      </c>
      <c r="K38" s="59">
        <v>924</v>
      </c>
      <c r="L38" s="59">
        <v>948</v>
      </c>
      <c r="M38" s="59">
        <v>918</v>
      </c>
      <c r="N38" s="59">
        <v>954</v>
      </c>
      <c r="O38" s="59">
        <v>948</v>
      </c>
      <c r="P38" s="59">
        <v>984</v>
      </c>
      <c r="Q38" s="59">
        <v>948</v>
      </c>
      <c r="R38" s="59">
        <v>912</v>
      </c>
      <c r="S38" s="59">
        <v>918</v>
      </c>
      <c r="T38" s="59">
        <v>954</v>
      </c>
      <c r="U38" s="59">
        <v>948</v>
      </c>
      <c r="V38" s="59">
        <v>942</v>
      </c>
      <c r="W38" s="59">
        <v>960</v>
      </c>
      <c r="X38" s="59">
        <v>954</v>
      </c>
      <c r="Y38" s="59">
        <v>900</v>
      </c>
      <c r="Z38" s="59">
        <v>852</v>
      </c>
      <c r="AA38" s="59">
        <v>924</v>
      </c>
      <c r="AB38" s="59">
        <v>822</v>
      </c>
      <c r="AC38" s="192">
        <v>900</v>
      </c>
      <c r="AD38" s="49"/>
      <c r="AE38" s="195"/>
      <c r="AF38" s="8"/>
      <c r="AG38" s="4"/>
      <c r="AH38" s="3"/>
      <c r="AI38" s="3"/>
      <c r="AJ38" s="3"/>
      <c r="AK38" s="3"/>
      <c r="AL38" s="3"/>
      <c r="AM38" s="3"/>
      <c r="AN38" s="3"/>
      <c r="AO38" s="3"/>
      <c r="AP38" s="3"/>
    </row>
    <row r="39" spans="1:42" x14ac:dyDescent="0.2">
      <c r="A39" s="19" t="s">
        <v>32</v>
      </c>
      <c r="B39" s="44">
        <v>960</v>
      </c>
      <c r="C39" s="53">
        <v>978</v>
      </c>
      <c r="D39" s="53">
        <v>966</v>
      </c>
      <c r="E39" s="53">
        <v>936</v>
      </c>
      <c r="F39" s="53">
        <v>936</v>
      </c>
      <c r="G39" s="53">
        <v>942</v>
      </c>
      <c r="H39" s="53">
        <v>960</v>
      </c>
      <c r="I39" s="53">
        <v>960</v>
      </c>
      <c r="J39" s="53">
        <v>942</v>
      </c>
      <c r="K39" s="53">
        <v>924</v>
      </c>
      <c r="L39" s="53">
        <v>972</v>
      </c>
      <c r="M39" s="53">
        <v>930</v>
      </c>
      <c r="N39" s="53">
        <v>960</v>
      </c>
      <c r="O39" s="53">
        <v>966</v>
      </c>
      <c r="P39" s="53">
        <v>966</v>
      </c>
      <c r="Q39" s="53">
        <v>966</v>
      </c>
      <c r="R39" s="53">
        <v>906</v>
      </c>
      <c r="S39" s="53">
        <v>942</v>
      </c>
      <c r="T39" s="53">
        <v>990</v>
      </c>
      <c r="U39" s="53">
        <v>948</v>
      </c>
      <c r="V39" s="53">
        <v>954</v>
      </c>
      <c r="W39" s="53">
        <v>960</v>
      </c>
      <c r="X39" s="53">
        <v>942</v>
      </c>
      <c r="Y39" s="53">
        <v>906</v>
      </c>
      <c r="Z39" s="53">
        <v>864</v>
      </c>
      <c r="AA39" s="53">
        <v>942</v>
      </c>
      <c r="AB39" s="53">
        <v>840</v>
      </c>
      <c r="AC39" s="193">
        <v>900</v>
      </c>
      <c r="AD39" s="49"/>
      <c r="AE39" s="195"/>
      <c r="AF39" s="8"/>
      <c r="AG39" s="4"/>
      <c r="AH39" s="3"/>
      <c r="AI39" s="3"/>
      <c r="AJ39" s="3"/>
      <c r="AK39" s="3"/>
      <c r="AL39" s="3"/>
      <c r="AM39" s="3"/>
      <c r="AN39" s="3"/>
      <c r="AO39" s="3"/>
      <c r="AP39" s="3"/>
    </row>
    <row r="40" spans="1:42" x14ac:dyDescent="0.2">
      <c r="A40" s="20" t="s">
        <v>33</v>
      </c>
      <c r="B40" s="45">
        <v>954</v>
      </c>
      <c r="C40" s="55">
        <v>978</v>
      </c>
      <c r="D40" s="55">
        <v>960</v>
      </c>
      <c r="E40" s="55">
        <v>954</v>
      </c>
      <c r="F40" s="55">
        <v>930</v>
      </c>
      <c r="G40" s="55">
        <v>984</v>
      </c>
      <c r="H40" s="55">
        <v>954</v>
      </c>
      <c r="I40" s="55">
        <v>966</v>
      </c>
      <c r="J40" s="55">
        <v>930</v>
      </c>
      <c r="K40" s="55">
        <v>954</v>
      </c>
      <c r="L40" s="55">
        <v>966</v>
      </c>
      <c r="M40" s="55">
        <v>972</v>
      </c>
      <c r="N40" s="55">
        <v>972</v>
      </c>
      <c r="O40" s="55">
        <v>984</v>
      </c>
      <c r="P40" s="55">
        <v>990</v>
      </c>
      <c r="Q40" s="55">
        <v>960</v>
      </c>
      <c r="R40" s="55">
        <v>924</v>
      </c>
      <c r="S40" s="55">
        <v>930</v>
      </c>
      <c r="T40" s="55">
        <v>972</v>
      </c>
      <c r="U40" s="55">
        <v>918</v>
      </c>
      <c r="V40" s="55">
        <v>942</v>
      </c>
      <c r="W40" s="55">
        <v>930</v>
      </c>
      <c r="X40" s="55">
        <v>966</v>
      </c>
      <c r="Y40" s="55">
        <v>918</v>
      </c>
      <c r="Z40" s="55">
        <v>864</v>
      </c>
      <c r="AA40" s="55">
        <v>960</v>
      </c>
      <c r="AB40" s="55">
        <v>852</v>
      </c>
      <c r="AC40" s="189">
        <v>900</v>
      </c>
      <c r="AD40" s="49"/>
      <c r="AE40" s="195"/>
      <c r="AF40" s="8"/>
      <c r="AG40" s="4"/>
      <c r="AH40" s="3"/>
      <c r="AI40" s="3"/>
      <c r="AJ40" s="3"/>
      <c r="AK40" s="3"/>
      <c r="AL40" s="3"/>
      <c r="AM40" s="3"/>
      <c r="AN40" s="3"/>
      <c r="AO40" s="3"/>
      <c r="AP40" s="3"/>
    </row>
    <row r="41" spans="1:42" x14ac:dyDescent="0.2">
      <c r="A41" s="20" t="s">
        <v>34</v>
      </c>
      <c r="B41" s="45">
        <v>972</v>
      </c>
      <c r="C41" s="55">
        <v>954</v>
      </c>
      <c r="D41" s="55">
        <v>960</v>
      </c>
      <c r="E41" s="55">
        <v>930</v>
      </c>
      <c r="F41" s="55">
        <v>960</v>
      </c>
      <c r="G41" s="55">
        <v>972</v>
      </c>
      <c r="H41" s="55">
        <v>942</v>
      </c>
      <c r="I41" s="55">
        <v>972</v>
      </c>
      <c r="J41" s="55">
        <v>936</v>
      </c>
      <c r="K41" s="55">
        <v>936</v>
      </c>
      <c r="L41" s="55">
        <v>966</v>
      </c>
      <c r="M41" s="55">
        <v>966</v>
      </c>
      <c r="N41" s="55">
        <v>1008</v>
      </c>
      <c r="O41" s="55">
        <v>972</v>
      </c>
      <c r="P41" s="55">
        <v>960</v>
      </c>
      <c r="Q41" s="55">
        <v>918</v>
      </c>
      <c r="R41" s="55">
        <v>918</v>
      </c>
      <c r="S41" s="55">
        <v>918</v>
      </c>
      <c r="T41" s="55">
        <v>948</v>
      </c>
      <c r="U41" s="55">
        <v>936</v>
      </c>
      <c r="V41" s="55">
        <v>960</v>
      </c>
      <c r="W41" s="55">
        <v>960</v>
      </c>
      <c r="X41" s="55">
        <v>936</v>
      </c>
      <c r="Y41" s="55">
        <v>906</v>
      </c>
      <c r="Z41" s="55">
        <v>858</v>
      </c>
      <c r="AA41" s="55">
        <v>960</v>
      </c>
      <c r="AB41" s="55">
        <v>858</v>
      </c>
      <c r="AC41" s="189">
        <v>888</v>
      </c>
      <c r="AD41" s="49"/>
      <c r="AE41" s="195"/>
      <c r="AF41" s="8"/>
      <c r="AG41" s="4"/>
      <c r="AH41" s="3"/>
      <c r="AI41" s="3"/>
      <c r="AJ41" s="3"/>
      <c r="AK41" s="3"/>
      <c r="AL41" s="3"/>
      <c r="AM41" s="3"/>
      <c r="AN41" s="3"/>
      <c r="AO41" s="3"/>
      <c r="AP41" s="3"/>
    </row>
    <row r="42" spans="1:42" x14ac:dyDescent="0.2">
      <c r="A42" s="20" t="s">
        <v>35</v>
      </c>
      <c r="B42" s="45">
        <v>942</v>
      </c>
      <c r="C42" s="55">
        <v>918</v>
      </c>
      <c r="D42" s="55">
        <v>936</v>
      </c>
      <c r="E42" s="55">
        <v>906</v>
      </c>
      <c r="F42" s="55">
        <v>984</v>
      </c>
      <c r="G42" s="55">
        <v>954</v>
      </c>
      <c r="H42" s="55">
        <v>966</v>
      </c>
      <c r="I42" s="55">
        <v>948</v>
      </c>
      <c r="J42" s="55">
        <v>930</v>
      </c>
      <c r="K42" s="55">
        <v>948</v>
      </c>
      <c r="L42" s="55">
        <v>948</v>
      </c>
      <c r="M42" s="55">
        <v>924</v>
      </c>
      <c r="N42" s="55">
        <v>966</v>
      </c>
      <c r="O42" s="55">
        <v>954</v>
      </c>
      <c r="P42" s="55">
        <v>966</v>
      </c>
      <c r="Q42" s="55">
        <v>954</v>
      </c>
      <c r="R42" s="55">
        <v>924</v>
      </c>
      <c r="S42" s="55">
        <v>930</v>
      </c>
      <c r="T42" s="55">
        <v>954</v>
      </c>
      <c r="U42" s="55">
        <v>912</v>
      </c>
      <c r="V42" s="55">
        <v>906</v>
      </c>
      <c r="W42" s="55">
        <v>936</v>
      </c>
      <c r="X42" s="55">
        <v>978</v>
      </c>
      <c r="Y42" s="55">
        <v>894</v>
      </c>
      <c r="Z42" s="55">
        <v>858</v>
      </c>
      <c r="AA42" s="55">
        <v>876</v>
      </c>
      <c r="AB42" s="55">
        <v>882</v>
      </c>
      <c r="AC42" s="189">
        <v>888</v>
      </c>
      <c r="AD42" s="49"/>
      <c r="AE42" s="195"/>
      <c r="AF42" s="8"/>
      <c r="AG42" s="4"/>
      <c r="AH42" s="3"/>
      <c r="AI42" s="3"/>
      <c r="AJ42" s="3"/>
      <c r="AK42" s="3"/>
      <c r="AL42" s="3"/>
      <c r="AM42" s="3"/>
      <c r="AN42" s="3"/>
      <c r="AO42" s="3"/>
      <c r="AP42" s="3"/>
    </row>
    <row r="43" spans="1:42" x14ac:dyDescent="0.2">
      <c r="A43" s="20" t="s">
        <v>36</v>
      </c>
      <c r="B43" s="45">
        <v>942</v>
      </c>
      <c r="C43" s="55">
        <v>858</v>
      </c>
      <c r="D43" s="55">
        <v>852</v>
      </c>
      <c r="E43" s="55">
        <v>852</v>
      </c>
      <c r="F43" s="55">
        <v>942</v>
      </c>
      <c r="G43" s="55">
        <v>864</v>
      </c>
      <c r="H43" s="55">
        <v>900</v>
      </c>
      <c r="I43" s="55">
        <v>834</v>
      </c>
      <c r="J43" s="55">
        <v>888</v>
      </c>
      <c r="K43" s="55">
        <v>906</v>
      </c>
      <c r="L43" s="55">
        <v>858</v>
      </c>
      <c r="M43" s="55">
        <v>834</v>
      </c>
      <c r="N43" s="55">
        <v>888</v>
      </c>
      <c r="O43" s="55">
        <v>894</v>
      </c>
      <c r="P43" s="55">
        <v>906</v>
      </c>
      <c r="Q43" s="55">
        <v>864</v>
      </c>
      <c r="R43" s="55">
        <v>840</v>
      </c>
      <c r="S43" s="55">
        <v>840</v>
      </c>
      <c r="T43" s="55">
        <v>882</v>
      </c>
      <c r="U43" s="55">
        <v>822</v>
      </c>
      <c r="V43" s="55">
        <v>864</v>
      </c>
      <c r="W43" s="55">
        <v>852</v>
      </c>
      <c r="X43" s="55">
        <v>876</v>
      </c>
      <c r="Y43" s="55">
        <v>846</v>
      </c>
      <c r="Z43" s="55">
        <v>780</v>
      </c>
      <c r="AA43" s="55">
        <v>768</v>
      </c>
      <c r="AB43" s="55">
        <v>810</v>
      </c>
      <c r="AC43" s="189">
        <v>810</v>
      </c>
      <c r="AD43" s="49"/>
      <c r="AE43" s="195"/>
      <c r="AF43" s="8"/>
      <c r="AG43" s="4"/>
      <c r="AH43" s="3"/>
      <c r="AI43" s="3"/>
      <c r="AJ43" s="3"/>
      <c r="AK43" s="3"/>
      <c r="AL43" s="3"/>
      <c r="AM43" s="3"/>
      <c r="AN43" s="3"/>
      <c r="AO43" s="3"/>
      <c r="AP43" s="3"/>
    </row>
    <row r="44" spans="1:42" x14ac:dyDescent="0.2">
      <c r="A44" s="20" t="s">
        <v>37</v>
      </c>
      <c r="B44" s="45">
        <v>900</v>
      </c>
      <c r="C44" s="55">
        <v>888</v>
      </c>
      <c r="D44" s="55">
        <v>864</v>
      </c>
      <c r="E44" s="55">
        <v>888</v>
      </c>
      <c r="F44" s="55">
        <v>864</v>
      </c>
      <c r="G44" s="55">
        <v>894</v>
      </c>
      <c r="H44" s="55">
        <v>876</v>
      </c>
      <c r="I44" s="55">
        <v>924</v>
      </c>
      <c r="J44" s="55">
        <v>876</v>
      </c>
      <c r="K44" s="55">
        <v>870</v>
      </c>
      <c r="L44" s="55">
        <v>900</v>
      </c>
      <c r="M44" s="55">
        <v>864</v>
      </c>
      <c r="N44" s="55">
        <v>864</v>
      </c>
      <c r="O44" s="55">
        <v>894</v>
      </c>
      <c r="P44" s="55">
        <v>924</v>
      </c>
      <c r="Q44" s="55">
        <v>888</v>
      </c>
      <c r="R44" s="55">
        <v>834</v>
      </c>
      <c r="S44" s="55">
        <v>864</v>
      </c>
      <c r="T44" s="55">
        <v>870</v>
      </c>
      <c r="U44" s="55">
        <v>888</v>
      </c>
      <c r="V44" s="55">
        <v>864</v>
      </c>
      <c r="W44" s="55">
        <v>858</v>
      </c>
      <c r="X44" s="55">
        <v>888</v>
      </c>
      <c r="Y44" s="55">
        <v>792</v>
      </c>
      <c r="Z44" s="55">
        <v>780</v>
      </c>
      <c r="AA44" s="55">
        <v>804</v>
      </c>
      <c r="AB44" s="55">
        <v>804</v>
      </c>
      <c r="AC44" s="189">
        <v>822</v>
      </c>
      <c r="AD44" s="49"/>
      <c r="AE44" s="195"/>
      <c r="AF44" s="8"/>
      <c r="AG44" s="4"/>
      <c r="AH44" s="3"/>
      <c r="AI44" s="3"/>
      <c r="AJ44" s="3"/>
      <c r="AK44" s="3"/>
      <c r="AL44" s="3"/>
      <c r="AM44" s="3"/>
      <c r="AN44" s="3"/>
      <c r="AO44" s="3"/>
      <c r="AP44" s="3"/>
    </row>
    <row r="45" spans="1:42" x14ac:dyDescent="0.2">
      <c r="A45" s="20" t="s">
        <v>38</v>
      </c>
      <c r="B45" s="45">
        <v>882</v>
      </c>
      <c r="C45" s="55">
        <v>942</v>
      </c>
      <c r="D45" s="55">
        <v>942</v>
      </c>
      <c r="E45" s="55">
        <v>948</v>
      </c>
      <c r="F45" s="55">
        <v>972</v>
      </c>
      <c r="G45" s="55">
        <v>1002</v>
      </c>
      <c r="H45" s="55">
        <v>948</v>
      </c>
      <c r="I45" s="55">
        <v>942</v>
      </c>
      <c r="J45" s="55">
        <v>900</v>
      </c>
      <c r="K45" s="55">
        <v>948</v>
      </c>
      <c r="L45" s="55">
        <v>942</v>
      </c>
      <c r="M45" s="55">
        <v>960</v>
      </c>
      <c r="N45" s="55">
        <v>960</v>
      </c>
      <c r="O45" s="55">
        <v>966</v>
      </c>
      <c r="P45" s="55">
        <v>972</v>
      </c>
      <c r="Q45" s="55">
        <v>960</v>
      </c>
      <c r="R45" s="55">
        <v>906</v>
      </c>
      <c r="S45" s="55">
        <v>948</v>
      </c>
      <c r="T45" s="55">
        <v>948</v>
      </c>
      <c r="U45" s="55">
        <v>954</v>
      </c>
      <c r="V45" s="55">
        <v>942</v>
      </c>
      <c r="W45" s="55">
        <v>948</v>
      </c>
      <c r="X45" s="55">
        <v>978</v>
      </c>
      <c r="Y45" s="55">
        <v>822</v>
      </c>
      <c r="Z45" s="55">
        <v>816</v>
      </c>
      <c r="AA45" s="55">
        <v>798</v>
      </c>
      <c r="AB45" s="55">
        <v>840</v>
      </c>
      <c r="AC45" s="189">
        <v>894</v>
      </c>
      <c r="AD45" s="49"/>
      <c r="AE45" s="195"/>
      <c r="AF45" s="8"/>
      <c r="AG45" s="4"/>
      <c r="AH45" s="3"/>
      <c r="AI45" s="3"/>
      <c r="AJ45" s="3"/>
      <c r="AK45" s="3"/>
      <c r="AL45" s="3"/>
      <c r="AM45" s="3"/>
      <c r="AN45" s="3"/>
      <c r="AO45" s="3"/>
      <c r="AP45" s="3"/>
    </row>
    <row r="46" spans="1:42" x14ac:dyDescent="0.2">
      <c r="A46" s="20" t="s">
        <v>39</v>
      </c>
      <c r="B46" s="45">
        <v>972</v>
      </c>
      <c r="C46" s="55">
        <v>954</v>
      </c>
      <c r="D46" s="55">
        <v>948</v>
      </c>
      <c r="E46" s="55">
        <v>948</v>
      </c>
      <c r="F46" s="55">
        <v>912</v>
      </c>
      <c r="G46" s="55">
        <v>948</v>
      </c>
      <c r="H46" s="55">
        <v>960</v>
      </c>
      <c r="I46" s="55">
        <v>978</v>
      </c>
      <c r="J46" s="55">
        <v>954</v>
      </c>
      <c r="K46" s="55">
        <v>918</v>
      </c>
      <c r="L46" s="55">
        <v>966</v>
      </c>
      <c r="M46" s="55">
        <v>954</v>
      </c>
      <c r="N46" s="55">
        <v>960</v>
      </c>
      <c r="O46" s="55">
        <v>978</v>
      </c>
      <c r="P46" s="55">
        <v>996</v>
      </c>
      <c r="Q46" s="55">
        <v>942</v>
      </c>
      <c r="R46" s="55">
        <v>936</v>
      </c>
      <c r="S46" s="55">
        <v>948</v>
      </c>
      <c r="T46" s="55">
        <v>936</v>
      </c>
      <c r="U46" s="55">
        <v>948</v>
      </c>
      <c r="V46" s="55">
        <v>942</v>
      </c>
      <c r="W46" s="55">
        <v>954</v>
      </c>
      <c r="X46" s="55">
        <v>960</v>
      </c>
      <c r="Y46" s="55">
        <v>894</v>
      </c>
      <c r="Z46" s="55">
        <v>876</v>
      </c>
      <c r="AA46" s="55">
        <v>846</v>
      </c>
      <c r="AB46" s="55">
        <v>858</v>
      </c>
      <c r="AC46" s="189">
        <v>882</v>
      </c>
      <c r="AD46" s="49"/>
      <c r="AE46" s="195"/>
      <c r="AF46" s="8"/>
      <c r="AG46" s="4"/>
      <c r="AH46" s="3"/>
      <c r="AI46" s="3"/>
      <c r="AJ46" s="3"/>
      <c r="AK46" s="3"/>
      <c r="AL46" s="3"/>
      <c r="AM46" s="3"/>
      <c r="AN46" s="3"/>
      <c r="AO46" s="3"/>
      <c r="AP46" s="3"/>
    </row>
    <row r="47" spans="1:42" x14ac:dyDescent="0.2">
      <c r="A47" s="20" t="s">
        <v>40</v>
      </c>
      <c r="B47" s="45">
        <v>966</v>
      </c>
      <c r="C47" s="55">
        <v>972</v>
      </c>
      <c r="D47" s="55">
        <v>948</v>
      </c>
      <c r="E47" s="55">
        <v>954</v>
      </c>
      <c r="F47" s="55">
        <v>906</v>
      </c>
      <c r="G47" s="55">
        <v>966</v>
      </c>
      <c r="H47" s="55">
        <v>966</v>
      </c>
      <c r="I47" s="55">
        <v>984</v>
      </c>
      <c r="J47" s="55">
        <v>942</v>
      </c>
      <c r="K47" s="55">
        <v>942</v>
      </c>
      <c r="L47" s="55">
        <v>954</v>
      </c>
      <c r="M47" s="55">
        <v>948</v>
      </c>
      <c r="N47" s="55">
        <v>960</v>
      </c>
      <c r="O47" s="55">
        <v>978</v>
      </c>
      <c r="P47" s="55">
        <v>960</v>
      </c>
      <c r="Q47" s="55">
        <v>954</v>
      </c>
      <c r="R47" s="55">
        <v>942</v>
      </c>
      <c r="S47" s="55">
        <v>954</v>
      </c>
      <c r="T47" s="55">
        <v>960</v>
      </c>
      <c r="U47" s="55">
        <v>954</v>
      </c>
      <c r="V47" s="55">
        <v>960</v>
      </c>
      <c r="W47" s="55">
        <v>948</v>
      </c>
      <c r="X47" s="55">
        <v>942</v>
      </c>
      <c r="Y47" s="55">
        <v>948</v>
      </c>
      <c r="Z47" s="55">
        <v>900</v>
      </c>
      <c r="AA47" s="55">
        <v>870</v>
      </c>
      <c r="AB47" s="55">
        <v>864</v>
      </c>
      <c r="AC47" s="189">
        <v>888</v>
      </c>
      <c r="AD47" s="49"/>
      <c r="AE47" s="195"/>
      <c r="AF47" s="8"/>
      <c r="AG47" s="4"/>
      <c r="AH47" s="3"/>
      <c r="AI47" s="3"/>
      <c r="AJ47" s="3"/>
      <c r="AK47" s="3"/>
      <c r="AL47" s="3"/>
      <c r="AM47" s="3"/>
      <c r="AN47" s="3"/>
      <c r="AO47" s="3"/>
      <c r="AP47" s="3"/>
    </row>
    <row r="48" spans="1:42" x14ac:dyDescent="0.2">
      <c r="A48" s="20" t="s">
        <v>41</v>
      </c>
      <c r="B48" s="45">
        <v>966</v>
      </c>
      <c r="C48" s="55">
        <v>966</v>
      </c>
      <c r="D48" s="55">
        <v>972</v>
      </c>
      <c r="E48" s="55">
        <v>960</v>
      </c>
      <c r="F48" s="55">
        <v>966</v>
      </c>
      <c r="G48" s="55">
        <v>972</v>
      </c>
      <c r="H48" s="55">
        <v>954</v>
      </c>
      <c r="I48" s="55">
        <v>990</v>
      </c>
      <c r="J48" s="55">
        <v>966</v>
      </c>
      <c r="K48" s="55">
        <v>942</v>
      </c>
      <c r="L48" s="55">
        <v>960</v>
      </c>
      <c r="M48" s="55">
        <v>960</v>
      </c>
      <c r="N48" s="55">
        <v>984</v>
      </c>
      <c r="O48" s="55">
        <v>984</v>
      </c>
      <c r="P48" s="55">
        <v>984</v>
      </c>
      <c r="Q48" s="55">
        <v>966</v>
      </c>
      <c r="R48" s="55">
        <v>954</v>
      </c>
      <c r="S48" s="55">
        <v>972</v>
      </c>
      <c r="T48" s="55">
        <v>960</v>
      </c>
      <c r="U48" s="55">
        <v>942</v>
      </c>
      <c r="V48" s="55">
        <v>954</v>
      </c>
      <c r="W48" s="55">
        <v>948</v>
      </c>
      <c r="X48" s="55">
        <v>984</v>
      </c>
      <c r="Y48" s="55">
        <v>936</v>
      </c>
      <c r="Z48" s="55">
        <v>912</v>
      </c>
      <c r="AA48" s="55">
        <v>882</v>
      </c>
      <c r="AB48" s="55">
        <v>882</v>
      </c>
      <c r="AC48" s="189">
        <v>900</v>
      </c>
      <c r="AD48" s="49"/>
      <c r="AE48" s="195"/>
      <c r="AF48" s="8"/>
      <c r="AG48" s="4"/>
      <c r="AH48" s="3"/>
      <c r="AI48" s="3"/>
      <c r="AJ48" s="3"/>
      <c r="AK48" s="3"/>
      <c r="AL48" s="3"/>
      <c r="AM48" s="3"/>
      <c r="AN48" s="3"/>
      <c r="AO48" s="3"/>
      <c r="AP48" s="3"/>
    </row>
    <row r="49" spans="1:44" x14ac:dyDescent="0.2">
      <c r="A49" s="20" t="s">
        <v>42</v>
      </c>
      <c r="B49" s="45">
        <v>954</v>
      </c>
      <c r="C49" s="55">
        <v>942</v>
      </c>
      <c r="D49" s="55">
        <v>936</v>
      </c>
      <c r="E49" s="55">
        <v>954</v>
      </c>
      <c r="F49" s="55">
        <v>972</v>
      </c>
      <c r="G49" s="55">
        <v>978</v>
      </c>
      <c r="H49" s="55">
        <v>972</v>
      </c>
      <c r="I49" s="55">
        <v>978</v>
      </c>
      <c r="J49" s="55">
        <v>978</v>
      </c>
      <c r="K49" s="55">
        <v>960</v>
      </c>
      <c r="L49" s="55">
        <v>966</v>
      </c>
      <c r="M49" s="55">
        <v>984</v>
      </c>
      <c r="N49" s="55">
        <v>972</v>
      </c>
      <c r="O49" s="55">
        <v>978</v>
      </c>
      <c r="P49" s="55">
        <v>990</v>
      </c>
      <c r="Q49" s="55">
        <v>972</v>
      </c>
      <c r="R49" s="55">
        <v>942</v>
      </c>
      <c r="S49" s="55">
        <v>972</v>
      </c>
      <c r="T49" s="55">
        <v>978</v>
      </c>
      <c r="U49" s="55">
        <v>942</v>
      </c>
      <c r="V49" s="55">
        <v>972</v>
      </c>
      <c r="W49" s="55">
        <v>966</v>
      </c>
      <c r="X49" s="55">
        <v>954</v>
      </c>
      <c r="Y49" s="55">
        <v>948</v>
      </c>
      <c r="Z49" s="55">
        <v>894</v>
      </c>
      <c r="AA49" s="55">
        <v>936</v>
      </c>
      <c r="AB49" s="55">
        <v>876</v>
      </c>
      <c r="AC49" s="189">
        <v>888</v>
      </c>
      <c r="AD49" s="49"/>
      <c r="AE49" s="195"/>
      <c r="AF49" s="8"/>
      <c r="AG49" s="4"/>
      <c r="AH49" s="3"/>
      <c r="AI49" s="3"/>
      <c r="AJ49" s="3"/>
      <c r="AK49" s="3"/>
      <c r="AL49" s="3"/>
      <c r="AM49" s="3"/>
      <c r="AN49" s="3"/>
      <c r="AO49" s="3"/>
      <c r="AP49" s="3"/>
    </row>
    <row r="50" spans="1:44" x14ac:dyDescent="0.2">
      <c r="A50" s="48" t="s">
        <v>43</v>
      </c>
      <c r="B50" s="46">
        <v>972</v>
      </c>
      <c r="C50" s="57">
        <v>954</v>
      </c>
      <c r="D50" s="57">
        <v>972</v>
      </c>
      <c r="E50" s="57">
        <v>966</v>
      </c>
      <c r="F50" s="57">
        <v>978</v>
      </c>
      <c r="G50" s="57">
        <v>978</v>
      </c>
      <c r="H50" s="57">
        <v>966</v>
      </c>
      <c r="I50" s="57">
        <v>978</v>
      </c>
      <c r="J50" s="57">
        <v>954</v>
      </c>
      <c r="K50" s="57">
        <v>954</v>
      </c>
      <c r="L50" s="57">
        <v>954</v>
      </c>
      <c r="M50" s="57">
        <v>966</v>
      </c>
      <c r="N50" s="57">
        <v>966</v>
      </c>
      <c r="O50" s="57">
        <v>996</v>
      </c>
      <c r="P50" s="57">
        <v>990</v>
      </c>
      <c r="Q50" s="57">
        <v>966</v>
      </c>
      <c r="R50" s="57">
        <v>942</v>
      </c>
      <c r="S50" s="57">
        <v>972</v>
      </c>
      <c r="T50" s="57">
        <v>948</v>
      </c>
      <c r="U50" s="57">
        <v>948</v>
      </c>
      <c r="V50" s="57">
        <v>960</v>
      </c>
      <c r="W50" s="57">
        <v>948</v>
      </c>
      <c r="X50" s="57">
        <v>972</v>
      </c>
      <c r="Y50" s="57">
        <v>930</v>
      </c>
      <c r="Z50" s="57">
        <v>906</v>
      </c>
      <c r="AA50" s="57">
        <v>948</v>
      </c>
      <c r="AB50" s="57">
        <v>870</v>
      </c>
      <c r="AC50" s="191">
        <v>900</v>
      </c>
      <c r="AD50" s="49"/>
      <c r="AE50" s="195"/>
      <c r="AF50" s="8"/>
      <c r="AG50" s="4"/>
      <c r="AH50" s="3"/>
      <c r="AI50" s="3"/>
      <c r="AJ50" s="3"/>
      <c r="AK50" s="3"/>
      <c r="AL50" s="3"/>
      <c r="AM50" s="3"/>
      <c r="AN50" s="3"/>
      <c r="AO50" s="3"/>
      <c r="AP50" s="3"/>
    </row>
    <row r="51" spans="1:44" x14ac:dyDescent="0.2">
      <c r="A51" s="19" t="s">
        <v>44</v>
      </c>
      <c r="B51" s="45">
        <v>936</v>
      </c>
      <c r="C51" s="55">
        <v>966</v>
      </c>
      <c r="D51" s="55">
        <v>960</v>
      </c>
      <c r="E51" s="55">
        <v>942</v>
      </c>
      <c r="F51" s="55">
        <v>978</v>
      </c>
      <c r="G51" s="55">
        <v>990</v>
      </c>
      <c r="H51" s="55">
        <v>972</v>
      </c>
      <c r="I51" s="55">
        <v>966</v>
      </c>
      <c r="J51" s="55">
        <v>942</v>
      </c>
      <c r="K51" s="55">
        <v>954</v>
      </c>
      <c r="L51" s="55">
        <v>972</v>
      </c>
      <c r="M51" s="55">
        <v>936</v>
      </c>
      <c r="N51" s="55">
        <v>966</v>
      </c>
      <c r="O51" s="55">
        <v>966</v>
      </c>
      <c r="P51" s="55">
        <v>996</v>
      </c>
      <c r="Q51" s="55">
        <v>966</v>
      </c>
      <c r="R51" s="55">
        <v>936</v>
      </c>
      <c r="S51" s="55">
        <v>936</v>
      </c>
      <c r="T51" s="55">
        <v>960</v>
      </c>
      <c r="U51" s="55">
        <v>936</v>
      </c>
      <c r="V51" s="55">
        <v>972</v>
      </c>
      <c r="W51" s="55">
        <v>960</v>
      </c>
      <c r="X51" s="55">
        <v>984</v>
      </c>
      <c r="Y51" s="55">
        <v>942</v>
      </c>
      <c r="Z51" s="55">
        <v>906</v>
      </c>
      <c r="AA51" s="55">
        <v>942</v>
      </c>
      <c r="AB51" s="55">
        <v>894</v>
      </c>
      <c r="AC51" s="189">
        <v>882</v>
      </c>
      <c r="AD51" s="49"/>
      <c r="AE51" s="195"/>
      <c r="AF51" s="8"/>
      <c r="AG51" s="4"/>
      <c r="AH51" s="3"/>
      <c r="AI51" s="3"/>
      <c r="AJ51" s="3"/>
      <c r="AK51" s="3"/>
      <c r="AL51" s="3"/>
      <c r="AM51" s="3"/>
      <c r="AN51" s="3"/>
      <c r="AO51" s="3"/>
      <c r="AP51" s="3"/>
    </row>
    <row r="52" spans="1:44" x14ac:dyDescent="0.2">
      <c r="A52" s="20" t="s">
        <v>45</v>
      </c>
      <c r="B52" s="45">
        <v>948</v>
      </c>
      <c r="C52" s="55">
        <v>972</v>
      </c>
      <c r="D52" s="55">
        <v>960</v>
      </c>
      <c r="E52" s="55">
        <v>936</v>
      </c>
      <c r="F52" s="55">
        <v>948</v>
      </c>
      <c r="G52" s="55">
        <v>972</v>
      </c>
      <c r="H52" s="55">
        <v>966</v>
      </c>
      <c r="I52" s="55">
        <v>954</v>
      </c>
      <c r="J52" s="55">
        <v>960</v>
      </c>
      <c r="K52" s="55">
        <v>948</v>
      </c>
      <c r="L52" s="55">
        <v>972</v>
      </c>
      <c r="M52" s="55">
        <v>960</v>
      </c>
      <c r="N52" s="55">
        <v>966</v>
      </c>
      <c r="O52" s="55">
        <v>972</v>
      </c>
      <c r="P52" s="55">
        <v>972</v>
      </c>
      <c r="Q52" s="55">
        <v>942</v>
      </c>
      <c r="R52" s="55">
        <v>936</v>
      </c>
      <c r="S52" s="55">
        <v>972</v>
      </c>
      <c r="T52" s="55">
        <v>954</v>
      </c>
      <c r="U52" s="55">
        <v>948</v>
      </c>
      <c r="V52" s="55">
        <v>948</v>
      </c>
      <c r="W52" s="55">
        <v>948</v>
      </c>
      <c r="X52" s="55">
        <v>954</v>
      </c>
      <c r="Y52" s="55">
        <v>942</v>
      </c>
      <c r="Z52" s="55">
        <v>912</v>
      </c>
      <c r="AA52" s="55">
        <v>936</v>
      </c>
      <c r="AB52" s="55">
        <v>894</v>
      </c>
      <c r="AC52" s="189">
        <v>888</v>
      </c>
      <c r="AD52" s="49"/>
      <c r="AE52" s="195"/>
      <c r="AF52" s="8"/>
      <c r="AG52" s="4"/>
      <c r="AH52" s="3"/>
      <c r="AI52" s="3"/>
      <c r="AJ52" s="3"/>
      <c r="AK52" s="3"/>
      <c r="AL52" s="3"/>
      <c r="AM52" s="3"/>
      <c r="AN52" s="3"/>
      <c r="AO52" s="3"/>
      <c r="AP52" s="3"/>
    </row>
    <row r="53" spans="1:44" x14ac:dyDescent="0.2">
      <c r="A53" s="20" t="s">
        <v>46</v>
      </c>
      <c r="B53" s="45">
        <v>984</v>
      </c>
      <c r="C53" s="55">
        <v>966</v>
      </c>
      <c r="D53" s="55">
        <v>936</v>
      </c>
      <c r="E53" s="55">
        <v>960</v>
      </c>
      <c r="F53" s="55">
        <v>972</v>
      </c>
      <c r="G53" s="55">
        <v>972</v>
      </c>
      <c r="H53" s="55">
        <v>972</v>
      </c>
      <c r="I53" s="55">
        <v>978</v>
      </c>
      <c r="J53" s="55">
        <v>978</v>
      </c>
      <c r="K53" s="55">
        <v>960</v>
      </c>
      <c r="L53" s="55">
        <v>978</v>
      </c>
      <c r="M53" s="55">
        <v>960</v>
      </c>
      <c r="N53" s="55">
        <v>960</v>
      </c>
      <c r="O53" s="55">
        <v>960</v>
      </c>
      <c r="P53" s="55">
        <v>960</v>
      </c>
      <c r="Q53" s="55">
        <v>948</v>
      </c>
      <c r="R53" s="55">
        <v>942</v>
      </c>
      <c r="S53" s="55">
        <v>966</v>
      </c>
      <c r="T53" s="55">
        <v>960</v>
      </c>
      <c r="U53" s="55">
        <v>930</v>
      </c>
      <c r="V53" s="55">
        <v>930</v>
      </c>
      <c r="W53" s="55">
        <v>954</v>
      </c>
      <c r="X53" s="55">
        <v>960</v>
      </c>
      <c r="Y53" s="55">
        <v>942</v>
      </c>
      <c r="Z53" s="55">
        <v>912</v>
      </c>
      <c r="AA53" s="55">
        <v>960</v>
      </c>
      <c r="AB53" s="55">
        <v>876</v>
      </c>
      <c r="AC53" s="189">
        <v>888</v>
      </c>
      <c r="AD53" s="45"/>
      <c r="AE53" s="195"/>
      <c r="AF53" s="8"/>
      <c r="AG53" s="210" t="str">
        <f>CONCATENATE(B3,"合計")</f>
        <v>2月合計</v>
      </c>
      <c r="AH53" s="3"/>
      <c r="AI53" s="3"/>
      <c r="AJ53" s="3"/>
      <c r="AK53" s="3"/>
      <c r="AL53" s="3"/>
      <c r="AM53" s="3"/>
      <c r="AN53" s="3"/>
      <c r="AO53" s="3"/>
      <c r="AP53" s="3"/>
    </row>
    <row r="54" spans="1:44" x14ac:dyDescent="0.2">
      <c r="A54" s="21" t="s">
        <v>47</v>
      </c>
      <c r="B54" s="46">
        <v>960</v>
      </c>
      <c r="C54" s="57">
        <v>942</v>
      </c>
      <c r="D54" s="57">
        <v>948</v>
      </c>
      <c r="E54" s="57">
        <v>948</v>
      </c>
      <c r="F54" s="57">
        <v>972</v>
      </c>
      <c r="G54" s="57">
        <v>978</v>
      </c>
      <c r="H54" s="57">
        <v>948</v>
      </c>
      <c r="I54" s="57">
        <v>966</v>
      </c>
      <c r="J54" s="57">
        <v>936</v>
      </c>
      <c r="K54" s="57">
        <v>966</v>
      </c>
      <c r="L54" s="57">
        <v>948</v>
      </c>
      <c r="M54" s="57">
        <v>942</v>
      </c>
      <c r="N54" s="57">
        <v>960</v>
      </c>
      <c r="O54" s="57">
        <v>960</v>
      </c>
      <c r="P54" s="57">
        <v>978</v>
      </c>
      <c r="Q54" s="57">
        <v>936</v>
      </c>
      <c r="R54" s="57">
        <v>936</v>
      </c>
      <c r="S54" s="57">
        <v>990</v>
      </c>
      <c r="T54" s="57">
        <v>960</v>
      </c>
      <c r="U54" s="57">
        <v>948</v>
      </c>
      <c r="V54" s="57">
        <v>972</v>
      </c>
      <c r="W54" s="57">
        <v>942</v>
      </c>
      <c r="X54" s="57">
        <v>972</v>
      </c>
      <c r="Y54" s="57">
        <v>942</v>
      </c>
      <c r="Z54" s="57">
        <v>894</v>
      </c>
      <c r="AA54" s="57">
        <v>936</v>
      </c>
      <c r="AB54" s="57">
        <v>864</v>
      </c>
      <c r="AC54" s="191">
        <v>882</v>
      </c>
      <c r="AD54" s="46"/>
      <c r="AE54" s="196"/>
      <c r="AF54" s="9"/>
      <c r="AG54" s="210"/>
      <c r="AH54" s="3"/>
      <c r="AI54" s="3"/>
      <c r="AJ54" s="3"/>
      <c r="AK54" s="3"/>
      <c r="AL54" s="3"/>
      <c r="AM54" s="3"/>
      <c r="AN54" s="3"/>
      <c r="AO54" s="3"/>
      <c r="AP54" s="3"/>
    </row>
    <row r="55" spans="1:44" x14ac:dyDescent="0.2">
      <c r="A55" s="22" t="s">
        <v>51</v>
      </c>
      <c r="B55" s="10">
        <f>SUM(B7:B54)</f>
        <v>45570</v>
      </c>
      <c r="C55" s="11">
        <f t="shared" ref="C55:AB55" si="4">SUM(C7:C54)</f>
        <v>45276</v>
      </c>
      <c r="D55" s="11">
        <f t="shared" si="4"/>
        <v>44700</v>
      </c>
      <c r="E55" s="11">
        <f t="shared" si="4"/>
        <v>44286</v>
      </c>
      <c r="F55" s="11">
        <f t="shared" si="4"/>
        <v>44850</v>
      </c>
      <c r="G55" s="11">
        <f t="shared" si="4"/>
        <v>45174</v>
      </c>
      <c r="H55" s="11">
        <f t="shared" si="4"/>
        <v>45468</v>
      </c>
      <c r="I55" s="11">
        <f t="shared" si="4"/>
        <v>45852</v>
      </c>
      <c r="J55" s="11">
        <f t="shared" si="4"/>
        <v>44574</v>
      </c>
      <c r="K55" s="11">
        <f t="shared" si="4"/>
        <v>44400</v>
      </c>
      <c r="L55" s="11">
        <f t="shared" si="4"/>
        <v>45456</v>
      </c>
      <c r="M55" s="11">
        <f t="shared" si="4"/>
        <v>44610</v>
      </c>
      <c r="N55" s="11">
        <f t="shared" si="4"/>
        <v>45180</v>
      </c>
      <c r="O55" s="11">
        <f t="shared" si="4"/>
        <v>45636</v>
      </c>
      <c r="P55" s="11">
        <f t="shared" si="4"/>
        <v>46176</v>
      </c>
      <c r="Q55" s="11">
        <f t="shared" si="4"/>
        <v>45594</v>
      </c>
      <c r="R55" s="11">
        <f t="shared" si="4"/>
        <v>43890</v>
      </c>
      <c r="S55" s="11">
        <f t="shared" si="4"/>
        <v>44196</v>
      </c>
      <c r="T55" s="11">
        <f t="shared" si="4"/>
        <v>44784</v>
      </c>
      <c r="U55" s="11">
        <f t="shared" si="4"/>
        <v>44202</v>
      </c>
      <c r="V55" s="11">
        <f t="shared" si="4"/>
        <v>44640</v>
      </c>
      <c r="W55" s="11">
        <f t="shared" si="4"/>
        <v>45162</v>
      </c>
      <c r="X55" s="11">
        <f t="shared" si="4"/>
        <v>45384</v>
      </c>
      <c r="Y55" s="11">
        <f t="shared" si="4"/>
        <v>43740</v>
      </c>
      <c r="Z55" s="11">
        <f t="shared" si="4"/>
        <v>42606</v>
      </c>
      <c r="AA55" s="11">
        <f t="shared" si="4"/>
        <v>43134</v>
      </c>
      <c r="AB55" s="11">
        <f t="shared" si="4"/>
        <v>42090</v>
      </c>
      <c r="AC55" s="11">
        <f t="shared" ref="AC55" si="5">SUM(AC7:AC54)</f>
        <v>41970</v>
      </c>
      <c r="AD55" s="37" t="str">
        <f>IF(AD5="","",SUM(AD7:AD54))</f>
        <v/>
      </c>
      <c r="AE55" s="40"/>
      <c r="AF55" s="12"/>
      <c r="AG55" s="203">
        <f>SUM(B55:AF55)</f>
        <v>1248600</v>
      </c>
      <c r="AH55" s="3"/>
      <c r="AI55" s="3"/>
      <c r="AJ55" s="3"/>
      <c r="AK55" s="3"/>
      <c r="AL55" s="3"/>
      <c r="AM55" s="3"/>
      <c r="AN55" s="3"/>
      <c r="AO55" s="3"/>
      <c r="AP55" s="3"/>
    </row>
    <row r="56" spans="1:44" x14ac:dyDescent="0.2">
      <c r="A56" s="33" t="s">
        <v>54</v>
      </c>
      <c r="B56" s="7">
        <f t="shared" ref="B56:AB56" si="6">IF(B4="",SUM(B23:B50),0)</f>
        <v>0</v>
      </c>
      <c r="C56" s="7">
        <f t="shared" si="6"/>
        <v>26220</v>
      </c>
      <c r="D56" s="7">
        <f t="shared" si="6"/>
        <v>25908</v>
      </c>
      <c r="E56" s="7">
        <f t="shared" si="6"/>
        <v>25512</v>
      </c>
      <c r="F56" s="7">
        <f t="shared" si="6"/>
        <v>25830</v>
      </c>
      <c r="G56" s="7">
        <f t="shared" si="6"/>
        <v>26046</v>
      </c>
      <c r="H56" s="7">
        <f t="shared" si="6"/>
        <v>26364</v>
      </c>
      <c r="I56" s="7">
        <f t="shared" si="6"/>
        <v>0</v>
      </c>
      <c r="J56" s="7">
        <f t="shared" si="6"/>
        <v>25584</v>
      </c>
      <c r="K56" s="7">
        <f t="shared" si="6"/>
        <v>25788</v>
      </c>
      <c r="L56" s="7">
        <f t="shared" si="6"/>
        <v>0</v>
      </c>
      <c r="M56" s="7">
        <f t="shared" si="6"/>
        <v>25644</v>
      </c>
      <c r="N56" s="7">
        <f t="shared" si="6"/>
        <v>26160</v>
      </c>
      <c r="O56" s="7">
        <f t="shared" si="6"/>
        <v>26652</v>
      </c>
      <c r="P56" s="7">
        <f t="shared" si="6"/>
        <v>0</v>
      </c>
      <c r="Q56" s="7">
        <f t="shared" si="6"/>
        <v>26424</v>
      </c>
      <c r="R56" s="7">
        <f t="shared" si="6"/>
        <v>25302</v>
      </c>
      <c r="S56" s="7">
        <f t="shared" si="6"/>
        <v>25452</v>
      </c>
      <c r="T56" s="7">
        <f t="shared" si="6"/>
        <v>25878</v>
      </c>
      <c r="U56" s="7">
        <f t="shared" si="6"/>
        <v>25470</v>
      </c>
      <c r="V56" s="7">
        <f t="shared" si="6"/>
        <v>26034</v>
      </c>
      <c r="W56" s="7">
        <f t="shared" si="6"/>
        <v>0</v>
      </c>
      <c r="X56" s="7">
        <f t="shared" si="6"/>
        <v>0</v>
      </c>
      <c r="Y56" s="7">
        <f t="shared" si="6"/>
        <v>24900</v>
      </c>
      <c r="Z56" s="7">
        <f t="shared" si="6"/>
        <v>24024</v>
      </c>
      <c r="AA56" s="7">
        <f t="shared" si="6"/>
        <v>25038</v>
      </c>
      <c r="AB56" s="7">
        <f t="shared" si="6"/>
        <v>23880</v>
      </c>
      <c r="AC56" s="7">
        <f t="shared" ref="AC56" si="7">IF(AC4="",SUM(AC23:AC50),0)</f>
        <v>24528</v>
      </c>
      <c r="AD56" s="34" t="str">
        <f>IF(AD5="","",IF(AD5="",SUM(AD23:AD50),0))</f>
        <v/>
      </c>
      <c r="AE56" s="39"/>
      <c r="AF56" s="24"/>
      <c r="AG56" s="41">
        <f>SUM(B56:AF56)</f>
        <v>562638</v>
      </c>
    </row>
    <row r="57" spans="1:44" x14ac:dyDescent="0.2">
      <c r="A57" s="33" t="s">
        <v>55</v>
      </c>
      <c r="B57" s="7">
        <f t="shared" ref="B57:AB57" si="8">IF(B4="",SUM(B7:B22,B51:B54),SUM(B7:B54))</f>
        <v>45570</v>
      </c>
      <c r="C57" s="7">
        <f t="shared" si="8"/>
        <v>19056</v>
      </c>
      <c r="D57" s="7">
        <f t="shared" si="8"/>
        <v>18792</v>
      </c>
      <c r="E57" s="7">
        <f t="shared" si="8"/>
        <v>18774</v>
      </c>
      <c r="F57" s="7">
        <f t="shared" si="8"/>
        <v>19020</v>
      </c>
      <c r="G57" s="7">
        <f t="shared" si="8"/>
        <v>19128</v>
      </c>
      <c r="H57" s="7">
        <f t="shared" si="8"/>
        <v>19104</v>
      </c>
      <c r="I57" s="7">
        <f t="shared" si="8"/>
        <v>45852</v>
      </c>
      <c r="J57" s="7">
        <f t="shared" si="8"/>
        <v>18990</v>
      </c>
      <c r="K57" s="7">
        <f t="shared" si="8"/>
        <v>18612</v>
      </c>
      <c r="L57" s="7">
        <f t="shared" si="8"/>
        <v>45456</v>
      </c>
      <c r="M57" s="7">
        <f t="shared" si="8"/>
        <v>18966</v>
      </c>
      <c r="N57" s="7">
        <f t="shared" si="8"/>
        <v>19020</v>
      </c>
      <c r="O57" s="7">
        <f t="shared" si="8"/>
        <v>18984</v>
      </c>
      <c r="P57" s="7">
        <f t="shared" si="8"/>
        <v>46176</v>
      </c>
      <c r="Q57" s="7">
        <f t="shared" si="8"/>
        <v>19170</v>
      </c>
      <c r="R57" s="7">
        <f t="shared" si="8"/>
        <v>18588</v>
      </c>
      <c r="S57" s="7">
        <f t="shared" si="8"/>
        <v>18744</v>
      </c>
      <c r="T57" s="7">
        <f t="shared" si="8"/>
        <v>18906</v>
      </c>
      <c r="U57" s="7">
        <f t="shared" si="8"/>
        <v>18732</v>
      </c>
      <c r="V57" s="7">
        <f t="shared" si="8"/>
        <v>18606</v>
      </c>
      <c r="W57" s="7">
        <f t="shared" si="8"/>
        <v>45162</v>
      </c>
      <c r="X57" s="7">
        <f t="shared" si="8"/>
        <v>45384</v>
      </c>
      <c r="Y57" s="7">
        <f t="shared" si="8"/>
        <v>18840</v>
      </c>
      <c r="Z57" s="7">
        <f t="shared" si="8"/>
        <v>18582</v>
      </c>
      <c r="AA57" s="7">
        <f t="shared" si="8"/>
        <v>18096</v>
      </c>
      <c r="AB57" s="7">
        <f t="shared" si="8"/>
        <v>18210</v>
      </c>
      <c r="AC57" s="7">
        <f t="shared" ref="AC57" si="9">IF(AC4="",SUM(AC7:AC22,AC51:AC54),SUM(AC7:AC54))</f>
        <v>17442</v>
      </c>
      <c r="AD57" s="34" t="str">
        <f>IF(AD5="","",IF(AD4="",SUM(AD7:AD22,AD51:AD54),SUM(AD7:AD54)))</f>
        <v/>
      </c>
      <c r="AE57" s="39"/>
      <c r="AF57" s="7"/>
      <c r="AG57" s="42">
        <f>SUM(B57:AF57)</f>
        <v>685962</v>
      </c>
    </row>
    <row r="58" spans="1:44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4" x14ac:dyDescent="0.2">
      <c r="A59" s="23" t="s">
        <v>48</v>
      </c>
      <c r="B59" s="7">
        <f t="shared" ref="B59:AB59" si="10">AVERAGE(B7:B54)</f>
        <v>949.375</v>
      </c>
      <c r="C59" s="7">
        <f t="shared" si="10"/>
        <v>943.25</v>
      </c>
      <c r="D59" s="7">
        <f t="shared" si="10"/>
        <v>931.25</v>
      </c>
      <c r="E59" s="7">
        <f t="shared" si="10"/>
        <v>922.625</v>
      </c>
      <c r="F59" s="7">
        <f t="shared" si="10"/>
        <v>934.375</v>
      </c>
      <c r="G59" s="7">
        <f t="shared" si="10"/>
        <v>941.125</v>
      </c>
      <c r="H59" s="7">
        <f t="shared" si="10"/>
        <v>947.25</v>
      </c>
      <c r="I59" s="7">
        <f t="shared" si="10"/>
        <v>955.25</v>
      </c>
      <c r="J59" s="7">
        <f t="shared" si="10"/>
        <v>928.625</v>
      </c>
      <c r="K59" s="7">
        <f t="shared" si="10"/>
        <v>925</v>
      </c>
      <c r="L59" s="7">
        <f t="shared" si="10"/>
        <v>947</v>
      </c>
      <c r="M59" s="7">
        <f t="shared" si="10"/>
        <v>929.375</v>
      </c>
      <c r="N59" s="7">
        <f t="shared" si="10"/>
        <v>941.25</v>
      </c>
      <c r="O59" s="7">
        <f t="shared" si="10"/>
        <v>950.75</v>
      </c>
      <c r="P59" s="7">
        <f t="shared" si="10"/>
        <v>962</v>
      </c>
      <c r="Q59" s="7">
        <f t="shared" si="10"/>
        <v>949.875</v>
      </c>
      <c r="R59" s="7">
        <f t="shared" si="10"/>
        <v>914.375</v>
      </c>
      <c r="S59" s="7">
        <f t="shared" si="10"/>
        <v>920.75</v>
      </c>
      <c r="T59" s="7">
        <f t="shared" si="10"/>
        <v>933</v>
      </c>
      <c r="U59" s="7">
        <f t="shared" si="10"/>
        <v>920.875</v>
      </c>
      <c r="V59" s="7">
        <f t="shared" si="10"/>
        <v>930</v>
      </c>
      <c r="W59" s="7">
        <f t="shared" si="10"/>
        <v>940.875</v>
      </c>
      <c r="X59" s="7">
        <f t="shared" si="10"/>
        <v>945.5</v>
      </c>
      <c r="Y59" s="7">
        <f t="shared" si="10"/>
        <v>911.25</v>
      </c>
      <c r="Z59" s="7">
        <f t="shared" si="10"/>
        <v>887.625</v>
      </c>
      <c r="AA59" s="7">
        <f t="shared" si="10"/>
        <v>898.625</v>
      </c>
      <c r="AB59" s="7">
        <f t="shared" si="10"/>
        <v>876.875</v>
      </c>
      <c r="AC59" s="7">
        <f t="shared" ref="AC59" si="11">AVERAGE(AC7:AC54)</f>
        <v>874.375</v>
      </c>
      <c r="AD59" s="7" t="str">
        <f>IF(AD5="","",AVERAGE(AD7:AD54))</f>
        <v/>
      </c>
      <c r="AE59" s="7"/>
      <c r="AF59" s="7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4" x14ac:dyDescent="0.2">
      <c r="A60" s="23" t="s">
        <v>49</v>
      </c>
      <c r="B60" s="7">
        <f t="shared" ref="B60" si="12">MAX(B7:B54)</f>
        <v>996</v>
      </c>
      <c r="C60" s="7">
        <f t="shared" ref="C60:AC60" si="13">MAX(C7:C54)</f>
        <v>984</v>
      </c>
      <c r="D60" s="7">
        <f t="shared" si="13"/>
        <v>972</v>
      </c>
      <c r="E60" s="7">
        <f t="shared" si="13"/>
        <v>984</v>
      </c>
      <c r="F60" s="7">
        <f t="shared" si="13"/>
        <v>984</v>
      </c>
      <c r="G60" s="7">
        <f t="shared" si="13"/>
        <v>1002</v>
      </c>
      <c r="H60" s="7">
        <f t="shared" si="13"/>
        <v>984</v>
      </c>
      <c r="I60" s="7">
        <f t="shared" si="13"/>
        <v>990</v>
      </c>
      <c r="J60" s="7">
        <f t="shared" si="13"/>
        <v>984</v>
      </c>
      <c r="K60" s="7">
        <f t="shared" si="13"/>
        <v>966</v>
      </c>
      <c r="L60" s="7">
        <f t="shared" si="13"/>
        <v>984</v>
      </c>
      <c r="M60" s="7">
        <f t="shared" si="13"/>
        <v>984</v>
      </c>
      <c r="N60" s="7">
        <f t="shared" si="13"/>
        <v>1008</v>
      </c>
      <c r="O60" s="7">
        <f t="shared" si="13"/>
        <v>996</v>
      </c>
      <c r="P60" s="7">
        <f t="shared" si="13"/>
        <v>996</v>
      </c>
      <c r="Q60" s="7">
        <f t="shared" si="13"/>
        <v>990</v>
      </c>
      <c r="R60" s="7">
        <f t="shared" si="13"/>
        <v>954</v>
      </c>
      <c r="S60" s="7">
        <f t="shared" si="13"/>
        <v>990</v>
      </c>
      <c r="T60" s="7">
        <f t="shared" si="13"/>
        <v>990</v>
      </c>
      <c r="U60" s="7">
        <f t="shared" si="13"/>
        <v>996</v>
      </c>
      <c r="V60" s="7">
        <f t="shared" si="13"/>
        <v>972</v>
      </c>
      <c r="W60" s="7">
        <f t="shared" si="13"/>
        <v>978</v>
      </c>
      <c r="X60" s="7">
        <f t="shared" si="13"/>
        <v>984</v>
      </c>
      <c r="Y60" s="7">
        <f t="shared" si="13"/>
        <v>978</v>
      </c>
      <c r="Z60" s="7">
        <f t="shared" si="13"/>
        <v>972</v>
      </c>
      <c r="AA60" s="7">
        <f t="shared" si="13"/>
        <v>960</v>
      </c>
      <c r="AB60" s="7">
        <f t="shared" si="13"/>
        <v>942</v>
      </c>
      <c r="AC60" s="7">
        <f t="shared" si="13"/>
        <v>912</v>
      </c>
      <c r="AD60" s="7" t="str">
        <f>IF(AD5="","",MAX(AD7:AD54))</f>
        <v/>
      </c>
      <c r="AE60" s="7"/>
      <c r="AF60" s="7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4" x14ac:dyDescent="0.2">
      <c r="A61" s="23" t="s">
        <v>50</v>
      </c>
      <c r="B61" s="7">
        <f t="shared" ref="B61" si="14">MIN(B7:B54)</f>
        <v>852</v>
      </c>
      <c r="C61" s="7">
        <f t="shared" ref="C61:AC61" si="15">MIN(C7:C54)</f>
        <v>858</v>
      </c>
      <c r="D61" s="7">
        <f t="shared" si="15"/>
        <v>840</v>
      </c>
      <c r="E61" s="7">
        <f t="shared" si="15"/>
        <v>804</v>
      </c>
      <c r="F61" s="7">
        <f t="shared" si="15"/>
        <v>810</v>
      </c>
      <c r="G61" s="7">
        <f t="shared" si="15"/>
        <v>816</v>
      </c>
      <c r="H61" s="7">
        <f t="shared" si="15"/>
        <v>834</v>
      </c>
      <c r="I61" s="7">
        <f t="shared" si="15"/>
        <v>834</v>
      </c>
      <c r="J61" s="7">
        <f t="shared" si="15"/>
        <v>786</v>
      </c>
      <c r="K61" s="7">
        <f t="shared" si="15"/>
        <v>822</v>
      </c>
      <c r="L61" s="7">
        <f t="shared" si="15"/>
        <v>858</v>
      </c>
      <c r="M61" s="7">
        <f t="shared" si="15"/>
        <v>816</v>
      </c>
      <c r="N61" s="7">
        <f t="shared" si="15"/>
        <v>798</v>
      </c>
      <c r="O61" s="7">
        <f t="shared" si="15"/>
        <v>852</v>
      </c>
      <c r="P61" s="7">
        <f t="shared" si="15"/>
        <v>864</v>
      </c>
      <c r="Q61" s="7">
        <f t="shared" si="15"/>
        <v>852</v>
      </c>
      <c r="R61" s="7">
        <f t="shared" si="15"/>
        <v>834</v>
      </c>
      <c r="S61" s="7">
        <f t="shared" si="15"/>
        <v>798</v>
      </c>
      <c r="T61" s="7">
        <f t="shared" si="15"/>
        <v>792</v>
      </c>
      <c r="U61" s="7">
        <f t="shared" si="15"/>
        <v>810</v>
      </c>
      <c r="V61" s="7">
        <f t="shared" si="15"/>
        <v>840</v>
      </c>
      <c r="W61" s="7">
        <f t="shared" si="15"/>
        <v>852</v>
      </c>
      <c r="X61" s="7">
        <f t="shared" si="15"/>
        <v>846</v>
      </c>
      <c r="Y61" s="7">
        <f t="shared" si="15"/>
        <v>792</v>
      </c>
      <c r="Z61" s="7">
        <f t="shared" si="15"/>
        <v>738</v>
      </c>
      <c r="AA61" s="7">
        <f t="shared" si="15"/>
        <v>768</v>
      </c>
      <c r="AB61" s="7">
        <f t="shared" si="15"/>
        <v>774</v>
      </c>
      <c r="AC61" s="7">
        <f t="shared" si="15"/>
        <v>780</v>
      </c>
      <c r="AD61" s="7" t="str">
        <f>IF(AD5="","",MIN(AD7:AD54))</f>
        <v/>
      </c>
      <c r="AE61" s="7"/>
      <c r="AF61" s="7"/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S61"/>
  <sheetViews>
    <sheetView view="pageLayout" zoomScale="70" zoomScaleNormal="85" zoomScalePageLayoutView="70" workbookViewId="0"/>
  </sheetViews>
  <sheetFormatPr defaultColWidth="9" defaultRowHeight="13.2" x14ac:dyDescent="0.2"/>
  <cols>
    <col min="1" max="1" width="16.33203125" style="1" customWidth="1"/>
    <col min="2" max="32" width="7.44140625" style="1" customWidth="1"/>
    <col min="33" max="33" width="8.44140625" style="1" customWidth="1"/>
    <col min="34" max="16384" width="9" style="1"/>
  </cols>
  <sheetData>
    <row r="1" spans="1:45" x14ac:dyDescent="0.2">
      <c r="A1" s="1" t="str">
        <f>'4月'!A1</f>
        <v>令和７年度　時間帯別送電実績（３０分値）</v>
      </c>
    </row>
    <row r="2" spans="1:45" x14ac:dyDescent="0.2">
      <c r="A2" s="3"/>
    </row>
    <row r="3" spans="1:45" x14ac:dyDescent="0.2">
      <c r="A3" s="68">
        <f>'1月'!A3</f>
        <v>8</v>
      </c>
      <c r="B3" s="1" t="s">
        <v>68</v>
      </c>
      <c r="AF3" s="2" t="s">
        <v>52</v>
      </c>
    </row>
    <row r="4" spans="1:45" s="3" customFormat="1" hidden="1" x14ac:dyDescent="0.2">
      <c r="A4" s="3">
        <f>SUM(B4:AF4)</f>
        <v>6</v>
      </c>
      <c r="B4" s="3">
        <f t="shared" ref="B4:AF4" si="0">IF(B6="日",1,"")</f>
        <v>1</v>
      </c>
      <c r="C4" s="3" t="str">
        <f t="shared" si="0"/>
        <v/>
      </c>
      <c r="D4" s="3" t="str">
        <f t="shared" si="0"/>
        <v/>
      </c>
      <c r="E4" s="3" t="str">
        <f t="shared" si="0"/>
        <v/>
      </c>
      <c r="F4" s="3" t="str">
        <f t="shared" si="0"/>
        <v/>
      </c>
      <c r="G4" s="3" t="str">
        <f t="shared" si="0"/>
        <v/>
      </c>
      <c r="H4" s="3" t="str">
        <f t="shared" si="0"/>
        <v/>
      </c>
      <c r="I4" s="3">
        <f t="shared" si="0"/>
        <v>1</v>
      </c>
      <c r="J4" s="3" t="str">
        <f t="shared" si="0"/>
        <v/>
      </c>
      <c r="K4" s="3" t="str">
        <f t="shared" si="0"/>
        <v/>
      </c>
      <c r="L4" s="3" t="str">
        <f t="shared" si="0"/>
        <v/>
      </c>
      <c r="M4" s="3" t="str">
        <f t="shared" si="0"/>
        <v/>
      </c>
      <c r="N4" s="3" t="str">
        <f t="shared" si="0"/>
        <v/>
      </c>
      <c r="O4" s="3" t="str">
        <f t="shared" si="0"/>
        <v/>
      </c>
      <c r="P4" s="3">
        <f t="shared" si="0"/>
        <v>1</v>
      </c>
      <c r="Q4" s="3" t="str">
        <f t="shared" si="0"/>
        <v/>
      </c>
      <c r="R4" s="3" t="str">
        <f t="shared" si="0"/>
        <v/>
      </c>
      <c r="S4" s="3" t="str">
        <f t="shared" si="0"/>
        <v/>
      </c>
      <c r="T4" s="3" t="str">
        <f t="shared" si="0"/>
        <v/>
      </c>
      <c r="U4" s="3">
        <v>1</v>
      </c>
      <c r="V4" s="3" t="str">
        <f t="shared" si="0"/>
        <v/>
      </c>
      <c r="W4" s="3">
        <f t="shared" si="0"/>
        <v>1</v>
      </c>
      <c r="X4" s="3" t="str">
        <f t="shared" si="0"/>
        <v/>
      </c>
      <c r="Y4" s="3" t="str">
        <f t="shared" si="0"/>
        <v/>
      </c>
      <c r="Z4" s="3" t="str">
        <f t="shared" si="0"/>
        <v/>
      </c>
      <c r="AA4" s="3" t="str">
        <f t="shared" si="0"/>
        <v/>
      </c>
      <c r="AB4" s="3" t="str">
        <f t="shared" si="0"/>
        <v/>
      </c>
      <c r="AC4" s="3" t="str">
        <f t="shared" si="0"/>
        <v/>
      </c>
      <c r="AD4" s="3">
        <f t="shared" si="0"/>
        <v>1</v>
      </c>
      <c r="AE4" s="3" t="str">
        <f t="shared" si="0"/>
        <v/>
      </c>
      <c r="AF4" s="3" t="str">
        <f t="shared" si="0"/>
        <v/>
      </c>
    </row>
    <row r="5" spans="1:45" ht="13.5" customHeight="1" x14ac:dyDescent="0.2">
      <c r="A5" s="208" t="s">
        <v>53</v>
      </c>
      <c r="B5" s="13">
        <f>IF('2月'!AD5="",'2月'!AC5+1,'2月'!AD5+1)</f>
        <v>46082</v>
      </c>
      <c r="C5" s="14">
        <f>B5+1</f>
        <v>46083</v>
      </c>
      <c r="D5" s="14">
        <f>C5+1</f>
        <v>46084</v>
      </c>
      <c r="E5" s="14">
        <f t="shared" ref="E5:AD5" si="1">D5+1</f>
        <v>46085</v>
      </c>
      <c r="F5" s="14">
        <f t="shared" si="1"/>
        <v>46086</v>
      </c>
      <c r="G5" s="14">
        <f t="shared" si="1"/>
        <v>46087</v>
      </c>
      <c r="H5" s="14">
        <f t="shared" si="1"/>
        <v>46088</v>
      </c>
      <c r="I5" s="14">
        <f t="shared" si="1"/>
        <v>46089</v>
      </c>
      <c r="J5" s="14">
        <f t="shared" si="1"/>
        <v>46090</v>
      </c>
      <c r="K5" s="14">
        <f t="shared" si="1"/>
        <v>46091</v>
      </c>
      <c r="L5" s="14">
        <f t="shared" si="1"/>
        <v>46092</v>
      </c>
      <c r="M5" s="14">
        <f t="shared" si="1"/>
        <v>46093</v>
      </c>
      <c r="N5" s="14">
        <f t="shared" si="1"/>
        <v>46094</v>
      </c>
      <c r="O5" s="14">
        <f t="shared" si="1"/>
        <v>46095</v>
      </c>
      <c r="P5" s="14">
        <f t="shared" si="1"/>
        <v>46096</v>
      </c>
      <c r="Q5" s="14">
        <f t="shared" si="1"/>
        <v>46097</v>
      </c>
      <c r="R5" s="14">
        <f t="shared" si="1"/>
        <v>46098</v>
      </c>
      <c r="S5" s="14">
        <f t="shared" si="1"/>
        <v>46099</v>
      </c>
      <c r="T5" s="14">
        <f t="shared" si="1"/>
        <v>46100</v>
      </c>
      <c r="U5" s="14">
        <f t="shared" si="1"/>
        <v>46101</v>
      </c>
      <c r="V5" s="14">
        <f t="shared" si="1"/>
        <v>46102</v>
      </c>
      <c r="W5" s="14">
        <f t="shared" si="1"/>
        <v>46103</v>
      </c>
      <c r="X5" s="14">
        <f t="shared" si="1"/>
        <v>46104</v>
      </c>
      <c r="Y5" s="14">
        <f t="shared" si="1"/>
        <v>46105</v>
      </c>
      <c r="Z5" s="14">
        <f t="shared" si="1"/>
        <v>46106</v>
      </c>
      <c r="AA5" s="14">
        <f t="shared" si="1"/>
        <v>46107</v>
      </c>
      <c r="AB5" s="14">
        <f t="shared" si="1"/>
        <v>46108</v>
      </c>
      <c r="AC5" s="14">
        <f t="shared" si="1"/>
        <v>46109</v>
      </c>
      <c r="AD5" s="14">
        <f t="shared" si="1"/>
        <v>46110</v>
      </c>
      <c r="AE5" s="14">
        <f>AD5+1</f>
        <v>46111</v>
      </c>
      <c r="AF5" s="15">
        <f>AE5+1</f>
        <v>46112</v>
      </c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</row>
    <row r="6" spans="1:45" x14ac:dyDescent="0.2">
      <c r="A6" s="209"/>
      <c r="B6" s="16" t="str">
        <f>TEXT(B5,"aaa")</f>
        <v>日</v>
      </c>
      <c r="C6" s="17" t="str">
        <f>TEXT(C5,"aaa")</f>
        <v>月</v>
      </c>
      <c r="D6" s="17" t="str">
        <f t="shared" ref="D6:AD6" si="2">TEXT(D5,"aaa")</f>
        <v>火</v>
      </c>
      <c r="E6" s="17" t="str">
        <f t="shared" si="2"/>
        <v>水</v>
      </c>
      <c r="F6" s="17" t="str">
        <f t="shared" si="2"/>
        <v>木</v>
      </c>
      <c r="G6" s="17" t="str">
        <f t="shared" si="2"/>
        <v>金</v>
      </c>
      <c r="H6" s="17" t="str">
        <f t="shared" si="2"/>
        <v>土</v>
      </c>
      <c r="I6" s="17" t="str">
        <f t="shared" si="2"/>
        <v>日</v>
      </c>
      <c r="J6" s="17" t="str">
        <f t="shared" si="2"/>
        <v>月</v>
      </c>
      <c r="K6" s="17" t="str">
        <f t="shared" si="2"/>
        <v>火</v>
      </c>
      <c r="L6" s="17" t="str">
        <f t="shared" si="2"/>
        <v>水</v>
      </c>
      <c r="M6" s="17" t="str">
        <f t="shared" si="2"/>
        <v>木</v>
      </c>
      <c r="N6" s="17" t="str">
        <f t="shared" si="2"/>
        <v>金</v>
      </c>
      <c r="O6" s="17" t="str">
        <f t="shared" si="2"/>
        <v>土</v>
      </c>
      <c r="P6" s="17" t="str">
        <f t="shared" si="2"/>
        <v>日</v>
      </c>
      <c r="Q6" s="17" t="str">
        <f t="shared" si="2"/>
        <v>月</v>
      </c>
      <c r="R6" s="17" t="str">
        <f t="shared" si="2"/>
        <v>火</v>
      </c>
      <c r="S6" s="17" t="str">
        <f t="shared" si="2"/>
        <v>水</v>
      </c>
      <c r="T6" s="17" t="str">
        <f t="shared" si="2"/>
        <v>木</v>
      </c>
      <c r="U6" s="17" t="str">
        <f t="shared" si="2"/>
        <v>金</v>
      </c>
      <c r="V6" s="17" t="str">
        <f t="shared" si="2"/>
        <v>土</v>
      </c>
      <c r="W6" s="17" t="str">
        <f t="shared" si="2"/>
        <v>日</v>
      </c>
      <c r="X6" s="17" t="str">
        <f t="shared" si="2"/>
        <v>月</v>
      </c>
      <c r="Y6" s="17" t="str">
        <f t="shared" si="2"/>
        <v>火</v>
      </c>
      <c r="Z6" s="17" t="str">
        <f t="shared" si="2"/>
        <v>水</v>
      </c>
      <c r="AA6" s="17" t="str">
        <f t="shared" si="2"/>
        <v>木</v>
      </c>
      <c r="AB6" s="17" t="str">
        <f t="shared" si="2"/>
        <v>金</v>
      </c>
      <c r="AC6" s="17" t="str">
        <f t="shared" si="2"/>
        <v>土</v>
      </c>
      <c r="AD6" s="17" t="str">
        <f t="shared" si="2"/>
        <v>日</v>
      </c>
      <c r="AE6" s="17" t="str">
        <f>TEXT(AE5,"aaa")</f>
        <v>月</v>
      </c>
      <c r="AF6" s="25" t="str">
        <f>TEXT(AF5,"aaa")</f>
        <v>火</v>
      </c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</row>
    <row r="7" spans="1:45" x14ac:dyDescent="0.2">
      <c r="A7" s="19" t="s">
        <v>0</v>
      </c>
      <c r="B7" s="45">
        <v>876</v>
      </c>
      <c r="C7" s="55">
        <v>888</v>
      </c>
      <c r="D7" s="55">
        <v>864</v>
      </c>
      <c r="E7" s="55">
        <v>912</v>
      </c>
      <c r="F7" s="55">
        <v>876</v>
      </c>
      <c r="G7" s="55">
        <v>870</v>
      </c>
      <c r="H7" s="55">
        <v>912</v>
      </c>
      <c r="I7" s="55">
        <v>918</v>
      </c>
      <c r="J7" s="55">
        <v>918</v>
      </c>
      <c r="K7" s="55">
        <v>894</v>
      </c>
      <c r="L7" s="55">
        <v>912</v>
      </c>
      <c r="M7" s="55">
        <v>900</v>
      </c>
      <c r="N7" s="55">
        <v>888</v>
      </c>
      <c r="O7" s="55">
        <v>912</v>
      </c>
      <c r="P7" s="55">
        <v>918</v>
      </c>
      <c r="Q7" s="55">
        <v>924</v>
      </c>
      <c r="R7" s="55">
        <v>930</v>
      </c>
      <c r="S7" s="55">
        <v>924</v>
      </c>
      <c r="T7" s="55">
        <v>930</v>
      </c>
      <c r="U7" s="55">
        <v>912</v>
      </c>
      <c r="V7" s="55">
        <v>924</v>
      </c>
      <c r="W7" s="55">
        <v>936</v>
      </c>
      <c r="X7" s="55">
        <v>894</v>
      </c>
      <c r="Y7" s="55">
        <v>918</v>
      </c>
      <c r="Z7" s="55">
        <v>912</v>
      </c>
      <c r="AA7" s="55">
        <v>906</v>
      </c>
      <c r="AB7" s="55">
        <v>912</v>
      </c>
      <c r="AC7" s="55">
        <v>948</v>
      </c>
      <c r="AD7" s="55">
        <v>978</v>
      </c>
      <c r="AE7" s="55">
        <v>912</v>
      </c>
      <c r="AF7" s="56">
        <v>918</v>
      </c>
      <c r="AG7" s="4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</row>
    <row r="8" spans="1:45" x14ac:dyDescent="0.2">
      <c r="A8" s="20" t="s">
        <v>1</v>
      </c>
      <c r="B8" s="45">
        <v>888</v>
      </c>
      <c r="C8" s="55">
        <v>882</v>
      </c>
      <c r="D8" s="55">
        <v>864</v>
      </c>
      <c r="E8" s="55">
        <v>924</v>
      </c>
      <c r="F8" s="55">
        <v>900</v>
      </c>
      <c r="G8" s="55">
        <v>882</v>
      </c>
      <c r="H8" s="55">
        <v>900</v>
      </c>
      <c r="I8" s="55">
        <v>936</v>
      </c>
      <c r="J8" s="55">
        <v>900</v>
      </c>
      <c r="K8" s="55">
        <v>912</v>
      </c>
      <c r="L8" s="55">
        <v>900</v>
      </c>
      <c r="M8" s="55">
        <v>900</v>
      </c>
      <c r="N8" s="55">
        <v>912</v>
      </c>
      <c r="O8" s="55">
        <v>930</v>
      </c>
      <c r="P8" s="55">
        <v>918</v>
      </c>
      <c r="Q8" s="55">
        <v>930</v>
      </c>
      <c r="R8" s="55">
        <v>924</v>
      </c>
      <c r="S8" s="55">
        <v>918</v>
      </c>
      <c r="T8" s="55">
        <v>936</v>
      </c>
      <c r="U8" s="55">
        <v>918</v>
      </c>
      <c r="V8" s="55">
        <v>912</v>
      </c>
      <c r="W8" s="55">
        <v>936</v>
      </c>
      <c r="X8" s="55">
        <v>918</v>
      </c>
      <c r="Y8" s="55">
        <v>918</v>
      </c>
      <c r="Z8" s="55">
        <v>912</v>
      </c>
      <c r="AA8" s="55">
        <v>924</v>
      </c>
      <c r="AB8" s="55">
        <v>936</v>
      </c>
      <c r="AC8" s="55">
        <v>960</v>
      </c>
      <c r="AD8" s="55">
        <v>960</v>
      </c>
      <c r="AE8" s="55">
        <v>936</v>
      </c>
      <c r="AF8" s="56">
        <v>912</v>
      </c>
      <c r="AG8" s="4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</row>
    <row r="9" spans="1:45" x14ac:dyDescent="0.2">
      <c r="A9" s="20" t="s">
        <v>2</v>
      </c>
      <c r="B9" s="45">
        <v>882</v>
      </c>
      <c r="C9" s="55">
        <v>888</v>
      </c>
      <c r="D9" s="55">
        <v>876</v>
      </c>
      <c r="E9" s="55">
        <v>912</v>
      </c>
      <c r="F9" s="55">
        <v>888</v>
      </c>
      <c r="G9" s="55">
        <v>900</v>
      </c>
      <c r="H9" s="55">
        <v>912</v>
      </c>
      <c r="I9" s="55">
        <v>930</v>
      </c>
      <c r="J9" s="55">
        <v>912</v>
      </c>
      <c r="K9" s="55">
        <v>912</v>
      </c>
      <c r="L9" s="55">
        <v>888</v>
      </c>
      <c r="M9" s="55">
        <v>882</v>
      </c>
      <c r="N9" s="55">
        <v>894</v>
      </c>
      <c r="O9" s="55">
        <v>912</v>
      </c>
      <c r="P9" s="55">
        <v>912</v>
      </c>
      <c r="Q9" s="55">
        <v>912</v>
      </c>
      <c r="R9" s="55">
        <v>900</v>
      </c>
      <c r="S9" s="55">
        <v>912</v>
      </c>
      <c r="T9" s="55">
        <v>936</v>
      </c>
      <c r="U9" s="55">
        <v>918</v>
      </c>
      <c r="V9" s="55">
        <v>942</v>
      </c>
      <c r="W9" s="55">
        <v>936</v>
      </c>
      <c r="X9" s="55">
        <v>924</v>
      </c>
      <c r="Y9" s="55">
        <v>924</v>
      </c>
      <c r="Z9" s="55">
        <v>912</v>
      </c>
      <c r="AA9" s="55">
        <v>936</v>
      </c>
      <c r="AB9" s="55">
        <v>924</v>
      </c>
      <c r="AC9" s="55">
        <v>966</v>
      </c>
      <c r="AD9" s="55">
        <v>966</v>
      </c>
      <c r="AE9" s="55">
        <v>924</v>
      </c>
      <c r="AF9" s="56">
        <v>936</v>
      </c>
      <c r="AG9" s="4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</row>
    <row r="10" spans="1:45" x14ac:dyDescent="0.2">
      <c r="A10" s="20" t="s">
        <v>3</v>
      </c>
      <c r="B10" s="45">
        <v>864</v>
      </c>
      <c r="C10" s="55">
        <v>870</v>
      </c>
      <c r="D10" s="55">
        <v>870</v>
      </c>
      <c r="E10" s="55">
        <v>900</v>
      </c>
      <c r="F10" s="55">
        <v>876</v>
      </c>
      <c r="G10" s="55">
        <v>876</v>
      </c>
      <c r="H10" s="55">
        <v>906</v>
      </c>
      <c r="I10" s="55">
        <v>906</v>
      </c>
      <c r="J10" s="55">
        <v>876</v>
      </c>
      <c r="K10" s="55">
        <v>924</v>
      </c>
      <c r="L10" s="55">
        <v>870</v>
      </c>
      <c r="M10" s="55">
        <v>870</v>
      </c>
      <c r="N10" s="55">
        <v>888</v>
      </c>
      <c r="O10" s="55">
        <v>906</v>
      </c>
      <c r="P10" s="55">
        <v>894</v>
      </c>
      <c r="Q10" s="55">
        <v>882</v>
      </c>
      <c r="R10" s="55">
        <v>912</v>
      </c>
      <c r="S10" s="55">
        <v>906</v>
      </c>
      <c r="T10" s="55">
        <v>918</v>
      </c>
      <c r="U10" s="55">
        <v>930</v>
      </c>
      <c r="V10" s="55">
        <v>900</v>
      </c>
      <c r="W10" s="55">
        <v>930</v>
      </c>
      <c r="X10" s="55">
        <v>912</v>
      </c>
      <c r="Y10" s="55">
        <v>912</v>
      </c>
      <c r="Z10" s="55">
        <v>888</v>
      </c>
      <c r="AA10" s="55">
        <v>918</v>
      </c>
      <c r="AB10" s="55">
        <v>912</v>
      </c>
      <c r="AC10" s="55">
        <v>948</v>
      </c>
      <c r="AD10" s="55">
        <v>972</v>
      </c>
      <c r="AE10" s="55">
        <v>906</v>
      </c>
      <c r="AF10" s="56">
        <v>906</v>
      </c>
      <c r="AG10" s="4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</row>
    <row r="11" spans="1:45" x14ac:dyDescent="0.2">
      <c r="A11" s="20" t="s">
        <v>4</v>
      </c>
      <c r="B11" s="45">
        <v>816</v>
      </c>
      <c r="C11" s="55">
        <v>780</v>
      </c>
      <c r="D11" s="55">
        <v>786</v>
      </c>
      <c r="E11" s="55">
        <v>828</v>
      </c>
      <c r="F11" s="55">
        <v>810</v>
      </c>
      <c r="G11" s="55">
        <v>840</v>
      </c>
      <c r="H11" s="55">
        <v>810</v>
      </c>
      <c r="I11" s="55">
        <v>828</v>
      </c>
      <c r="J11" s="55">
        <v>834</v>
      </c>
      <c r="K11" s="55">
        <v>834</v>
      </c>
      <c r="L11" s="55">
        <v>810</v>
      </c>
      <c r="M11" s="55">
        <v>810</v>
      </c>
      <c r="N11" s="55">
        <v>774</v>
      </c>
      <c r="O11" s="55">
        <v>864</v>
      </c>
      <c r="P11" s="55">
        <v>816</v>
      </c>
      <c r="Q11" s="55">
        <v>816</v>
      </c>
      <c r="R11" s="55">
        <v>810</v>
      </c>
      <c r="S11" s="55">
        <v>816</v>
      </c>
      <c r="T11" s="55">
        <v>846</v>
      </c>
      <c r="U11" s="55">
        <v>822</v>
      </c>
      <c r="V11" s="55">
        <v>816</v>
      </c>
      <c r="W11" s="55">
        <v>846</v>
      </c>
      <c r="X11" s="55">
        <v>846</v>
      </c>
      <c r="Y11" s="55">
        <v>822</v>
      </c>
      <c r="Z11" s="55">
        <v>828</v>
      </c>
      <c r="AA11" s="55">
        <v>840</v>
      </c>
      <c r="AB11" s="55">
        <v>858</v>
      </c>
      <c r="AC11" s="55">
        <v>882</v>
      </c>
      <c r="AD11" s="55">
        <v>864</v>
      </c>
      <c r="AE11" s="55">
        <v>930</v>
      </c>
      <c r="AF11" s="56">
        <v>846</v>
      </c>
      <c r="AG11" s="4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</row>
    <row r="12" spans="1:45" x14ac:dyDescent="0.2">
      <c r="A12" s="20" t="s">
        <v>5</v>
      </c>
      <c r="B12" s="45">
        <v>810</v>
      </c>
      <c r="C12" s="55">
        <v>816</v>
      </c>
      <c r="D12" s="55">
        <v>804</v>
      </c>
      <c r="E12" s="55">
        <v>840</v>
      </c>
      <c r="F12" s="55">
        <v>828</v>
      </c>
      <c r="G12" s="55">
        <v>834</v>
      </c>
      <c r="H12" s="55">
        <v>870</v>
      </c>
      <c r="I12" s="55">
        <v>870</v>
      </c>
      <c r="J12" s="55">
        <v>828</v>
      </c>
      <c r="K12" s="55">
        <v>822</v>
      </c>
      <c r="L12" s="55">
        <v>798</v>
      </c>
      <c r="M12" s="55">
        <v>792</v>
      </c>
      <c r="N12" s="55">
        <v>810</v>
      </c>
      <c r="O12" s="55">
        <v>846</v>
      </c>
      <c r="P12" s="55">
        <v>840</v>
      </c>
      <c r="Q12" s="55">
        <v>852</v>
      </c>
      <c r="R12" s="55">
        <v>828</v>
      </c>
      <c r="S12" s="55">
        <v>858</v>
      </c>
      <c r="T12" s="55">
        <v>828</v>
      </c>
      <c r="U12" s="55">
        <v>840</v>
      </c>
      <c r="V12" s="55">
        <v>834</v>
      </c>
      <c r="W12" s="55">
        <v>918</v>
      </c>
      <c r="X12" s="55">
        <v>858</v>
      </c>
      <c r="Y12" s="55">
        <v>852</v>
      </c>
      <c r="Z12" s="55">
        <v>816</v>
      </c>
      <c r="AA12" s="55">
        <v>864</v>
      </c>
      <c r="AB12" s="55">
        <v>828</v>
      </c>
      <c r="AC12" s="55">
        <v>882</v>
      </c>
      <c r="AD12" s="55">
        <v>888</v>
      </c>
      <c r="AE12" s="55">
        <v>828</v>
      </c>
      <c r="AF12" s="56">
        <v>834</v>
      </c>
      <c r="AG12" s="4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</row>
    <row r="13" spans="1:45" x14ac:dyDescent="0.2">
      <c r="A13" s="20" t="s">
        <v>6</v>
      </c>
      <c r="B13" s="45">
        <v>894</v>
      </c>
      <c r="C13" s="62">
        <v>882</v>
      </c>
      <c r="D13" s="62">
        <v>846</v>
      </c>
      <c r="E13" s="62">
        <v>900</v>
      </c>
      <c r="F13" s="62">
        <v>888</v>
      </c>
      <c r="G13" s="62">
        <v>786</v>
      </c>
      <c r="H13" s="62">
        <v>840</v>
      </c>
      <c r="I13" s="62">
        <v>894</v>
      </c>
      <c r="J13" s="62">
        <v>906</v>
      </c>
      <c r="K13" s="62">
        <v>960</v>
      </c>
      <c r="L13" s="62">
        <v>882</v>
      </c>
      <c r="M13" s="62">
        <v>870</v>
      </c>
      <c r="N13" s="62">
        <v>894</v>
      </c>
      <c r="O13" s="62">
        <v>828</v>
      </c>
      <c r="P13" s="62">
        <v>894</v>
      </c>
      <c r="Q13" s="62">
        <v>906</v>
      </c>
      <c r="R13" s="62">
        <v>912</v>
      </c>
      <c r="S13" s="62">
        <v>864</v>
      </c>
      <c r="T13" s="62">
        <v>918</v>
      </c>
      <c r="U13" s="55">
        <v>918</v>
      </c>
      <c r="V13" s="62">
        <v>900</v>
      </c>
      <c r="W13" s="62">
        <v>912</v>
      </c>
      <c r="X13" s="62">
        <v>906</v>
      </c>
      <c r="Y13" s="62">
        <v>912</v>
      </c>
      <c r="Z13" s="62">
        <v>894</v>
      </c>
      <c r="AA13" s="62">
        <v>906</v>
      </c>
      <c r="AB13" s="62">
        <v>924</v>
      </c>
      <c r="AC13" s="62">
        <v>990</v>
      </c>
      <c r="AD13" s="62">
        <v>996</v>
      </c>
      <c r="AE13" s="62">
        <v>882</v>
      </c>
      <c r="AF13" s="64">
        <v>894</v>
      </c>
      <c r="AG13" s="4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</row>
    <row r="14" spans="1:45" x14ac:dyDescent="0.2">
      <c r="A14" s="48" t="s">
        <v>7</v>
      </c>
      <c r="B14" s="50">
        <v>864</v>
      </c>
      <c r="C14" s="57">
        <v>858</v>
      </c>
      <c r="D14" s="57">
        <v>876</v>
      </c>
      <c r="E14" s="57">
        <v>930</v>
      </c>
      <c r="F14" s="57">
        <v>900</v>
      </c>
      <c r="G14" s="57">
        <v>864</v>
      </c>
      <c r="H14" s="57">
        <v>888</v>
      </c>
      <c r="I14" s="57">
        <v>906</v>
      </c>
      <c r="J14" s="57">
        <v>918</v>
      </c>
      <c r="K14" s="57">
        <v>1002</v>
      </c>
      <c r="L14" s="57">
        <v>870</v>
      </c>
      <c r="M14" s="57">
        <v>894</v>
      </c>
      <c r="N14" s="57">
        <v>900</v>
      </c>
      <c r="O14" s="57">
        <v>912</v>
      </c>
      <c r="P14" s="57">
        <v>906</v>
      </c>
      <c r="Q14" s="57">
        <v>918</v>
      </c>
      <c r="R14" s="57">
        <v>918</v>
      </c>
      <c r="S14" s="57">
        <v>912</v>
      </c>
      <c r="T14" s="57">
        <v>924</v>
      </c>
      <c r="U14" s="63">
        <v>930</v>
      </c>
      <c r="V14" s="57">
        <v>912</v>
      </c>
      <c r="W14" s="57">
        <v>876</v>
      </c>
      <c r="X14" s="57">
        <v>900</v>
      </c>
      <c r="Y14" s="57">
        <v>936</v>
      </c>
      <c r="Z14" s="57">
        <v>912</v>
      </c>
      <c r="AA14" s="57">
        <v>918</v>
      </c>
      <c r="AB14" s="57">
        <v>900</v>
      </c>
      <c r="AC14" s="57">
        <v>1002</v>
      </c>
      <c r="AD14" s="57">
        <v>1002</v>
      </c>
      <c r="AE14" s="57">
        <v>864</v>
      </c>
      <c r="AF14" s="58">
        <v>942</v>
      </c>
      <c r="AG14" s="4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</row>
    <row r="15" spans="1:45" x14ac:dyDescent="0.2">
      <c r="A15" s="19" t="s">
        <v>8</v>
      </c>
      <c r="B15" s="45">
        <v>876</v>
      </c>
      <c r="C15" s="55">
        <v>882</v>
      </c>
      <c r="D15" s="55">
        <v>852</v>
      </c>
      <c r="E15" s="55">
        <v>912</v>
      </c>
      <c r="F15" s="55">
        <v>900</v>
      </c>
      <c r="G15" s="55">
        <v>870</v>
      </c>
      <c r="H15" s="55">
        <v>918</v>
      </c>
      <c r="I15" s="55">
        <v>912</v>
      </c>
      <c r="J15" s="55">
        <v>906</v>
      </c>
      <c r="K15" s="55">
        <v>990</v>
      </c>
      <c r="L15" s="55">
        <v>900</v>
      </c>
      <c r="M15" s="55">
        <v>900</v>
      </c>
      <c r="N15" s="55">
        <v>900</v>
      </c>
      <c r="O15" s="55">
        <v>900</v>
      </c>
      <c r="P15" s="55">
        <v>912</v>
      </c>
      <c r="Q15" s="55">
        <v>906</v>
      </c>
      <c r="R15" s="55">
        <v>924</v>
      </c>
      <c r="S15" s="55">
        <v>906</v>
      </c>
      <c r="T15" s="55">
        <v>930</v>
      </c>
      <c r="U15" s="55">
        <v>906</v>
      </c>
      <c r="V15" s="55">
        <v>900</v>
      </c>
      <c r="W15" s="55">
        <v>894</v>
      </c>
      <c r="X15" s="55">
        <v>918</v>
      </c>
      <c r="Y15" s="55">
        <v>912</v>
      </c>
      <c r="Z15" s="55">
        <v>930</v>
      </c>
      <c r="AA15" s="55">
        <v>930</v>
      </c>
      <c r="AB15" s="55">
        <v>912</v>
      </c>
      <c r="AC15" s="55">
        <v>1002</v>
      </c>
      <c r="AD15" s="55">
        <v>1014</v>
      </c>
      <c r="AE15" s="55">
        <v>912</v>
      </c>
      <c r="AF15" s="56">
        <v>948</v>
      </c>
      <c r="AG15" s="4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</row>
    <row r="16" spans="1:45" x14ac:dyDescent="0.2">
      <c r="A16" s="20" t="s">
        <v>9</v>
      </c>
      <c r="B16" s="49">
        <v>870</v>
      </c>
      <c r="C16" s="55">
        <v>882</v>
      </c>
      <c r="D16" s="55">
        <v>864</v>
      </c>
      <c r="E16" s="55">
        <v>906</v>
      </c>
      <c r="F16" s="55">
        <v>936</v>
      </c>
      <c r="G16" s="55">
        <v>876</v>
      </c>
      <c r="H16" s="55">
        <v>888</v>
      </c>
      <c r="I16" s="55">
        <v>906</v>
      </c>
      <c r="J16" s="55">
        <v>912</v>
      </c>
      <c r="K16" s="55">
        <v>978</v>
      </c>
      <c r="L16" s="55">
        <v>912</v>
      </c>
      <c r="M16" s="55">
        <v>894</v>
      </c>
      <c r="N16" s="55">
        <v>894</v>
      </c>
      <c r="O16" s="55">
        <v>912</v>
      </c>
      <c r="P16" s="55">
        <v>924</v>
      </c>
      <c r="Q16" s="55">
        <v>930</v>
      </c>
      <c r="R16" s="55">
        <v>924</v>
      </c>
      <c r="S16" s="55">
        <v>906</v>
      </c>
      <c r="T16" s="55">
        <v>924</v>
      </c>
      <c r="U16" s="55">
        <v>924</v>
      </c>
      <c r="V16" s="55">
        <v>930</v>
      </c>
      <c r="W16" s="55">
        <v>924</v>
      </c>
      <c r="X16" s="55">
        <v>924</v>
      </c>
      <c r="Y16" s="55">
        <v>924</v>
      </c>
      <c r="Z16" s="55">
        <v>918</v>
      </c>
      <c r="AA16" s="55">
        <v>918</v>
      </c>
      <c r="AB16" s="55">
        <v>912</v>
      </c>
      <c r="AC16" s="55">
        <v>996</v>
      </c>
      <c r="AD16" s="55">
        <v>990</v>
      </c>
      <c r="AE16" s="55">
        <v>930</v>
      </c>
      <c r="AF16" s="56">
        <v>954</v>
      </c>
      <c r="AG16" s="4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</row>
    <row r="17" spans="1:45" x14ac:dyDescent="0.2">
      <c r="A17" s="20" t="s">
        <v>10</v>
      </c>
      <c r="B17" s="49">
        <v>894</v>
      </c>
      <c r="C17" s="55">
        <v>888</v>
      </c>
      <c r="D17" s="55">
        <v>852</v>
      </c>
      <c r="E17" s="55">
        <v>924</v>
      </c>
      <c r="F17" s="55">
        <v>936</v>
      </c>
      <c r="G17" s="55">
        <v>870</v>
      </c>
      <c r="H17" s="55">
        <v>924</v>
      </c>
      <c r="I17" s="55">
        <v>918</v>
      </c>
      <c r="J17" s="55">
        <v>894</v>
      </c>
      <c r="K17" s="55">
        <v>972</v>
      </c>
      <c r="L17" s="55">
        <v>906</v>
      </c>
      <c r="M17" s="55">
        <v>894</v>
      </c>
      <c r="N17" s="55">
        <v>888</v>
      </c>
      <c r="O17" s="55">
        <v>912</v>
      </c>
      <c r="P17" s="55">
        <v>912</v>
      </c>
      <c r="Q17" s="55">
        <v>888</v>
      </c>
      <c r="R17" s="55">
        <v>906</v>
      </c>
      <c r="S17" s="55">
        <v>918</v>
      </c>
      <c r="T17" s="55">
        <v>942</v>
      </c>
      <c r="U17" s="55">
        <v>918</v>
      </c>
      <c r="V17" s="55">
        <v>924</v>
      </c>
      <c r="W17" s="55">
        <v>930</v>
      </c>
      <c r="X17" s="55">
        <v>996</v>
      </c>
      <c r="Y17" s="55">
        <v>918</v>
      </c>
      <c r="Z17" s="55">
        <v>948</v>
      </c>
      <c r="AA17" s="55">
        <v>966</v>
      </c>
      <c r="AB17" s="55">
        <v>900</v>
      </c>
      <c r="AC17" s="55">
        <v>1008</v>
      </c>
      <c r="AD17" s="55">
        <v>996</v>
      </c>
      <c r="AE17" s="55">
        <v>900</v>
      </c>
      <c r="AF17" s="56">
        <v>954</v>
      </c>
      <c r="AG17" s="4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</row>
    <row r="18" spans="1:45" x14ac:dyDescent="0.2">
      <c r="A18" s="20" t="s">
        <v>11</v>
      </c>
      <c r="B18" s="49">
        <v>864</v>
      </c>
      <c r="C18" s="55">
        <v>882</v>
      </c>
      <c r="D18" s="55">
        <v>858</v>
      </c>
      <c r="E18" s="55">
        <v>918</v>
      </c>
      <c r="F18" s="55">
        <v>942</v>
      </c>
      <c r="G18" s="55">
        <v>894</v>
      </c>
      <c r="H18" s="55">
        <v>930</v>
      </c>
      <c r="I18" s="55">
        <v>912</v>
      </c>
      <c r="J18" s="55">
        <v>900</v>
      </c>
      <c r="K18" s="55">
        <v>1002</v>
      </c>
      <c r="L18" s="55">
        <v>894</v>
      </c>
      <c r="M18" s="55">
        <v>888</v>
      </c>
      <c r="N18" s="55">
        <v>888</v>
      </c>
      <c r="O18" s="55">
        <v>912</v>
      </c>
      <c r="P18" s="55">
        <v>888</v>
      </c>
      <c r="Q18" s="55">
        <v>918</v>
      </c>
      <c r="R18" s="55">
        <v>930</v>
      </c>
      <c r="S18" s="55">
        <v>900</v>
      </c>
      <c r="T18" s="55">
        <v>930</v>
      </c>
      <c r="U18" s="55">
        <v>930</v>
      </c>
      <c r="V18" s="55">
        <v>924</v>
      </c>
      <c r="W18" s="55">
        <v>930</v>
      </c>
      <c r="X18" s="55">
        <v>1008</v>
      </c>
      <c r="Y18" s="55">
        <v>960</v>
      </c>
      <c r="Z18" s="55">
        <v>942</v>
      </c>
      <c r="AA18" s="55">
        <v>954</v>
      </c>
      <c r="AB18" s="55">
        <v>894</v>
      </c>
      <c r="AC18" s="55">
        <v>1002</v>
      </c>
      <c r="AD18" s="55">
        <v>996</v>
      </c>
      <c r="AE18" s="55">
        <v>954</v>
      </c>
      <c r="AF18" s="56">
        <v>966</v>
      </c>
      <c r="AG18" s="4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</row>
    <row r="19" spans="1:45" x14ac:dyDescent="0.2">
      <c r="A19" s="20" t="s">
        <v>12</v>
      </c>
      <c r="B19" s="49">
        <v>882</v>
      </c>
      <c r="C19" s="55">
        <v>888</v>
      </c>
      <c r="D19" s="55">
        <v>876</v>
      </c>
      <c r="E19" s="55">
        <v>924</v>
      </c>
      <c r="F19" s="55">
        <v>936</v>
      </c>
      <c r="G19" s="55">
        <v>882</v>
      </c>
      <c r="H19" s="55">
        <v>906</v>
      </c>
      <c r="I19" s="55">
        <v>918</v>
      </c>
      <c r="J19" s="55">
        <v>924</v>
      </c>
      <c r="K19" s="55">
        <v>984</v>
      </c>
      <c r="L19" s="55">
        <v>900</v>
      </c>
      <c r="M19" s="55">
        <v>888</v>
      </c>
      <c r="N19" s="55">
        <v>876</v>
      </c>
      <c r="O19" s="55">
        <v>912</v>
      </c>
      <c r="P19" s="55">
        <v>894</v>
      </c>
      <c r="Q19" s="55">
        <v>900</v>
      </c>
      <c r="R19" s="55">
        <v>918</v>
      </c>
      <c r="S19" s="55">
        <v>918</v>
      </c>
      <c r="T19" s="55">
        <v>930</v>
      </c>
      <c r="U19" s="55">
        <v>912</v>
      </c>
      <c r="V19" s="55">
        <v>918</v>
      </c>
      <c r="W19" s="55">
        <v>936</v>
      </c>
      <c r="X19" s="55">
        <v>1002</v>
      </c>
      <c r="Y19" s="55">
        <v>966</v>
      </c>
      <c r="Z19" s="55">
        <v>942</v>
      </c>
      <c r="AA19" s="55">
        <v>966</v>
      </c>
      <c r="AB19" s="55">
        <v>906</v>
      </c>
      <c r="AC19" s="55">
        <v>1014</v>
      </c>
      <c r="AD19" s="55">
        <v>1002</v>
      </c>
      <c r="AE19" s="55">
        <v>954</v>
      </c>
      <c r="AF19" s="56">
        <v>972</v>
      </c>
      <c r="AG19" s="4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</row>
    <row r="20" spans="1:45" x14ac:dyDescent="0.2">
      <c r="A20" s="20" t="s">
        <v>13</v>
      </c>
      <c r="B20" s="49">
        <v>882</v>
      </c>
      <c r="C20" s="55">
        <v>888</v>
      </c>
      <c r="D20" s="55">
        <v>864</v>
      </c>
      <c r="E20" s="55">
        <v>930</v>
      </c>
      <c r="F20" s="55">
        <v>906</v>
      </c>
      <c r="G20" s="55">
        <v>882</v>
      </c>
      <c r="H20" s="55">
        <v>912</v>
      </c>
      <c r="I20" s="55">
        <v>894</v>
      </c>
      <c r="J20" s="55">
        <v>906</v>
      </c>
      <c r="K20" s="55">
        <v>990</v>
      </c>
      <c r="L20" s="55">
        <v>882</v>
      </c>
      <c r="M20" s="55">
        <v>888</v>
      </c>
      <c r="N20" s="55">
        <v>876</v>
      </c>
      <c r="O20" s="55">
        <v>918</v>
      </c>
      <c r="P20" s="55">
        <v>912</v>
      </c>
      <c r="Q20" s="55">
        <v>924</v>
      </c>
      <c r="R20" s="55">
        <v>918</v>
      </c>
      <c r="S20" s="55">
        <v>918</v>
      </c>
      <c r="T20" s="55">
        <v>930</v>
      </c>
      <c r="U20" s="55">
        <v>912</v>
      </c>
      <c r="V20" s="55">
        <v>918</v>
      </c>
      <c r="W20" s="55">
        <v>906</v>
      </c>
      <c r="X20" s="55">
        <v>1008</v>
      </c>
      <c r="Y20" s="55">
        <v>942</v>
      </c>
      <c r="Z20" s="55">
        <v>954</v>
      </c>
      <c r="AA20" s="55">
        <v>936</v>
      </c>
      <c r="AB20" s="55">
        <v>948</v>
      </c>
      <c r="AC20" s="55">
        <v>990</v>
      </c>
      <c r="AD20" s="55">
        <v>1020</v>
      </c>
      <c r="AE20" s="55">
        <v>948</v>
      </c>
      <c r="AF20" s="56">
        <v>960</v>
      </c>
      <c r="AG20" s="4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</row>
    <row r="21" spans="1:45" x14ac:dyDescent="0.2">
      <c r="A21" s="20" t="s">
        <v>14</v>
      </c>
      <c r="B21" s="49">
        <v>876</v>
      </c>
      <c r="C21" s="55">
        <v>876</v>
      </c>
      <c r="D21" s="55">
        <v>870</v>
      </c>
      <c r="E21" s="55">
        <v>918</v>
      </c>
      <c r="F21" s="55">
        <v>906</v>
      </c>
      <c r="G21" s="55">
        <v>888</v>
      </c>
      <c r="H21" s="55">
        <v>924</v>
      </c>
      <c r="I21" s="55">
        <v>912</v>
      </c>
      <c r="J21" s="55">
        <v>894</v>
      </c>
      <c r="K21" s="55">
        <v>888</v>
      </c>
      <c r="L21" s="55">
        <v>882</v>
      </c>
      <c r="M21" s="55">
        <v>900</v>
      </c>
      <c r="N21" s="55">
        <v>870</v>
      </c>
      <c r="O21" s="55">
        <v>930</v>
      </c>
      <c r="P21" s="55">
        <v>894</v>
      </c>
      <c r="Q21" s="55">
        <v>906</v>
      </c>
      <c r="R21" s="55">
        <v>906</v>
      </c>
      <c r="S21" s="55">
        <v>924</v>
      </c>
      <c r="T21" s="55">
        <v>918</v>
      </c>
      <c r="U21" s="55">
        <v>930</v>
      </c>
      <c r="V21" s="55">
        <v>906</v>
      </c>
      <c r="W21" s="55">
        <v>942</v>
      </c>
      <c r="X21" s="55">
        <v>972</v>
      </c>
      <c r="Y21" s="55">
        <v>942</v>
      </c>
      <c r="Z21" s="55">
        <v>942</v>
      </c>
      <c r="AA21" s="55">
        <v>972</v>
      </c>
      <c r="AB21" s="55">
        <v>924</v>
      </c>
      <c r="AC21" s="55">
        <v>984</v>
      </c>
      <c r="AD21" s="55">
        <v>990</v>
      </c>
      <c r="AE21" s="55">
        <v>948</v>
      </c>
      <c r="AF21" s="56">
        <v>948</v>
      </c>
      <c r="AG21" s="4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</row>
    <row r="22" spans="1:45" x14ac:dyDescent="0.2">
      <c r="A22" s="48" t="s">
        <v>15</v>
      </c>
      <c r="B22" s="46">
        <v>876</v>
      </c>
      <c r="C22" s="63">
        <v>876</v>
      </c>
      <c r="D22" s="63">
        <v>906</v>
      </c>
      <c r="E22" s="63">
        <v>918</v>
      </c>
      <c r="F22" s="63">
        <v>900</v>
      </c>
      <c r="G22" s="63">
        <v>888</v>
      </c>
      <c r="H22" s="63">
        <v>918</v>
      </c>
      <c r="I22" s="63">
        <v>924</v>
      </c>
      <c r="J22" s="63">
        <v>906</v>
      </c>
      <c r="K22" s="63">
        <v>870</v>
      </c>
      <c r="L22" s="63">
        <v>876</v>
      </c>
      <c r="M22" s="63">
        <v>864</v>
      </c>
      <c r="N22" s="63">
        <v>900</v>
      </c>
      <c r="O22" s="63">
        <v>348</v>
      </c>
      <c r="P22" s="63">
        <v>906</v>
      </c>
      <c r="Q22" s="63">
        <v>894</v>
      </c>
      <c r="R22" s="63">
        <v>894</v>
      </c>
      <c r="S22" s="63">
        <v>912</v>
      </c>
      <c r="T22" s="63">
        <v>918</v>
      </c>
      <c r="U22" s="63">
        <v>924</v>
      </c>
      <c r="V22" s="63">
        <v>912</v>
      </c>
      <c r="W22" s="63">
        <v>918</v>
      </c>
      <c r="X22" s="63">
        <v>996</v>
      </c>
      <c r="Y22" s="63">
        <v>948</v>
      </c>
      <c r="Z22" s="63">
        <v>930</v>
      </c>
      <c r="AA22" s="63">
        <v>954</v>
      </c>
      <c r="AB22" s="63">
        <v>906</v>
      </c>
      <c r="AC22" s="63">
        <v>1014</v>
      </c>
      <c r="AD22" s="63">
        <v>996</v>
      </c>
      <c r="AE22" s="63">
        <v>930</v>
      </c>
      <c r="AF22" s="65">
        <v>948</v>
      </c>
      <c r="AG22" s="4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</row>
    <row r="23" spans="1:45" x14ac:dyDescent="0.2">
      <c r="A23" s="19" t="s">
        <v>16</v>
      </c>
      <c r="B23" s="45">
        <v>882</v>
      </c>
      <c r="C23" s="55">
        <v>900</v>
      </c>
      <c r="D23" s="55">
        <v>930</v>
      </c>
      <c r="E23" s="55">
        <v>930</v>
      </c>
      <c r="F23" s="55">
        <v>924</v>
      </c>
      <c r="G23" s="55">
        <v>882</v>
      </c>
      <c r="H23" s="55">
        <v>918</v>
      </c>
      <c r="I23" s="55">
        <v>924</v>
      </c>
      <c r="J23" s="55">
        <v>900</v>
      </c>
      <c r="K23" s="55">
        <v>960</v>
      </c>
      <c r="L23" s="55">
        <v>870</v>
      </c>
      <c r="M23" s="55">
        <v>882</v>
      </c>
      <c r="N23" s="55">
        <v>882</v>
      </c>
      <c r="O23" s="55">
        <v>0</v>
      </c>
      <c r="P23" s="55">
        <v>900</v>
      </c>
      <c r="Q23" s="55">
        <v>900</v>
      </c>
      <c r="R23" s="55">
        <v>894</v>
      </c>
      <c r="S23" s="55">
        <v>918</v>
      </c>
      <c r="T23" s="55">
        <v>930</v>
      </c>
      <c r="U23" s="55">
        <v>918</v>
      </c>
      <c r="V23" s="55">
        <v>912</v>
      </c>
      <c r="W23" s="55">
        <v>924</v>
      </c>
      <c r="X23" s="55">
        <v>960</v>
      </c>
      <c r="Y23" s="55">
        <v>942</v>
      </c>
      <c r="Z23" s="55">
        <v>924</v>
      </c>
      <c r="AA23" s="55">
        <v>936</v>
      </c>
      <c r="AB23" s="55">
        <v>900</v>
      </c>
      <c r="AC23" s="55">
        <v>990</v>
      </c>
      <c r="AD23" s="55">
        <v>996</v>
      </c>
      <c r="AE23" s="53">
        <v>936</v>
      </c>
      <c r="AF23" s="66">
        <v>942</v>
      </c>
      <c r="AG23" s="4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</row>
    <row r="24" spans="1:45" x14ac:dyDescent="0.2">
      <c r="A24" s="20" t="s">
        <v>17</v>
      </c>
      <c r="B24" s="45">
        <v>894</v>
      </c>
      <c r="C24" s="55">
        <v>882</v>
      </c>
      <c r="D24" s="55">
        <v>906</v>
      </c>
      <c r="E24" s="55">
        <v>894</v>
      </c>
      <c r="F24" s="55">
        <v>942</v>
      </c>
      <c r="G24" s="55">
        <v>888</v>
      </c>
      <c r="H24" s="55">
        <v>924</v>
      </c>
      <c r="I24" s="55">
        <v>912</v>
      </c>
      <c r="J24" s="55">
        <v>864</v>
      </c>
      <c r="K24" s="55">
        <v>948</v>
      </c>
      <c r="L24" s="55">
        <v>864</v>
      </c>
      <c r="M24" s="55">
        <v>870</v>
      </c>
      <c r="N24" s="55">
        <v>864</v>
      </c>
      <c r="O24" s="55">
        <v>0</v>
      </c>
      <c r="P24" s="55">
        <v>912</v>
      </c>
      <c r="Q24" s="55">
        <v>882</v>
      </c>
      <c r="R24" s="55">
        <v>870</v>
      </c>
      <c r="S24" s="55">
        <v>882</v>
      </c>
      <c r="T24" s="55">
        <v>894</v>
      </c>
      <c r="U24" s="55">
        <v>912</v>
      </c>
      <c r="V24" s="55">
        <v>912</v>
      </c>
      <c r="W24" s="55">
        <v>918</v>
      </c>
      <c r="X24" s="55">
        <v>960</v>
      </c>
      <c r="Y24" s="55">
        <v>912</v>
      </c>
      <c r="Z24" s="55">
        <v>930</v>
      </c>
      <c r="AA24" s="55">
        <v>942</v>
      </c>
      <c r="AB24" s="55">
        <v>876</v>
      </c>
      <c r="AC24" s="55">
        <v>978</v>
      </c>
      <c r="AD24" s="55">
        <v>990</v>
      </c>
      <c r="AE24" s="55">
        <v>924</v>
      </c>
      <c r="AF24" s="66">
        <v>936</v>
      </c>
      <c r="AG24" s="4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</row>
    <row r="25" spans="1:45" x14ac:dyDescent="0.2">
      <c r="A25" s="20" t="s">
        <v>18</v>
      </c>
      <c r="B25" s="45">
        <v>888</v>
      </c>
      <c r="C25" s="55">
        <v>876</v>
      </c>
      <c r="D25" s="55">
        <v>870</v>
      </c>
      <c r="E25" s="55">
        <v>876</v>
      </c>
      <c r="F25" s="55">
        <v>900</v>
      </c>
      <c r="G25" s="55">
        <v>876</v>
      </c>
      <c r="H25" s="55">
        <v>924</v>
      </c>
      <c r="I25" s="55">
        <v>966</v>
      </c>
      <c r="J25" s="55">
        <v>852</v>
      </c>
      <c r="K25" s="55">
        <v>918</v>
      </c>
      <c r="L25" s="55">
        <v>852</v>
      </c>
      <c r="M25" s="55">
        <v>864</v>
      </c>
      <c r="N25" s="55">
        <v>828</v>
      </c>
      <c r="O25" s="55">
        <v>0</v>
      </c>
      <c r="P25" s="55">
        <v>918</v>
      </c>
      <c r="Q25" s="55">
        <v>870</v>
      </c>
      <c r="R25" s="55">
        <v>846</v>
      </c>
      <c r="S25" s="55">
        <v>870</v>
      </c>
      <c r="T25" s="55">
        <v>900</v>
      </c>
      <c r="U25" s="55">
        <v>924</v>
      </c>
      <c r="V25" s="55">
        <v>912</v>
      </c>
      <c r="W25" s="55">
        <v>924</v>
      </c>
      <c r="X25" s="55">
        <v>948</v>
      </c>
      <c r="Y25" s="55">
        <v>930</v>
      </c>
      <c r="Z25" s="55">
        <v>894</v>
      </c>
      <c r="AA25" s="55">
        <v>912</v>
      </c>
      <c r="AB25" s="55">
        <v>876</v>
      </c>
      <c r="AC25" s="55">
        <v>972</v>
      </c>
      <c r="AD25" s="55">
        <v>984</v>
      </c>
      <c r="AE25" s="55">
        <v>912</v>
      </c>
      <c r="AF25" s="66">
        <v>936</v>
      </c>
      <c r="AG25" s="4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</row>
    <row r="26" spans="1:45" x14ac:dyDescent="0.2">
      <c r="A26" s="20" t="s">
        <v>19</v>
      </c>
      <c r="B26" s="45">
        <v>870</v>
      </c>
      <c r="C26" s="55">
        <v>888</v>
      </c>
      <c r="D26" s="55">
        <v>882</v>
      </c>
      <c r="E26" s="55">
        <v>894</v>
      </c>
      <c r="F26" s="55">
        <v>906</v>
      </c>
      <c r="G26" s="55">
        <v>876</v>
      </c>
      <c r="H26" s="55">
        <v>924</v>
      </c>
      <c r="I26" s="55">
        <v>930</v>
      </c>
      <c r="J26" s="55">
        <v>834</v>
      </c>
      <c r="K26" s="55">
        <v>918</v>
      </c>
      <c r="L26" s="55">
        <v>828</v>
      </c>
      <c r="M26" s="55">
        <v>858</v>
      </c>
      <c r="N26" s="55">
        <v>840</v>
      </c>
      <c r="O26" s="55">
        <v>0</v>
      </c>
      <c r="P26" s="55">
        <v>900</v>
      </c>
      <c r="Q26" s="55">
        <v>858</v>
      </c>
      <c r="R26" s="55">
        <v>864</v>
      </c>
      <c r="S26" s="55">
        <v>888</v>
      </c>
      <c r="T26" s="55">
        <v>906</v>
      </c>
      <c r="U26" s="55">
        <v>924</v>
      </c>
      <c r="V26" s="55">
        <v>888</v>
      </c>
      <c r="W26" s="55">
        <v>930</v>
      </c>
      <c r="X26" s="55">
        <v>936</v>
      </c>
      <c r="Y26" s="55">
        <v>888</v>
      </c>
      <c r="Z26" s="55">
        <v>906</v>
      </c>
      <c r="AA26" s="55">
        <v>918</v>
      </c>
      <c r="AB26" s="55">
        <v>894</v>
      </c>
      <c r="AC26" s="55">
        <v>972</v>
      </c>
      <c r="AD26" s="55">
        <v>1002</v>
      </c>
      <c r="AE26" s="55">
        <v>900</v>
      </c>
      <c r="AF26" s="66">
        <v>906</v>
      </c>
      <c r="AG26" s="4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</row>
    <row r="27" spans="1:45" x14ac:dyDescent="0.2">
      <c r="A27" s="20" t="s">
        <v>20</v>
      </c>
      <c r="B27" s="45">
        <v>774</v>
      </c>
      <c r="C27" s="55">
        <v>858</v>
      </c>
      <c r="D27" s="55">
        <v>804</v>
      </c>
      <c r="E27" s="55">
        <v>858</v>
      </c>
      <c r="F27" s="55">
        <v>828</v>
      </c>
      <c r="G27" s="55">
        <v>786</v>
      </c>
      <c r="H27" s="55">
        <v>834</v>
      </c>
      <c r="I27" s="55">
        <v>894</v>
      </c>
      <c r="J27" s="55">
        <v>756</v>
      </c>
      <c r="K27" s="55">
        <v>900</v>
      </c>
      <c r="L27" s="55">
        <v>750</v>
      </c>
      <c r="M27" s="55">
        <v>852</v>
      </c>
      <c r="N27" s="55">
        <v>750</v>
      </c>
      <c r="O27" s="55">
        <v>0</v>
      </c>
      <c r="P27" s="55">
        <v>798</v>
      </c>
      <c r="Q27" s="55">
        <v>840</v>
      </c>
      <c r="R27" s="55">
        <v>792</v>
      </c>
      <c r="S27" s="55">
        <v>780</v>
      </c>
      <c r="T27" s="55">
        <v>810</v>
      </c>
      <c r="U27" s="55">
        <v>852</v>
      </c>
      <c r="V27" s="55">
        <v>822</v>
      </c>
      <c r="W27" s="55">
        <v>834</v>
      </c>
      <c r="X27" s="55">
        <v>852</v>
      </c>
      <c r="Y27" s="55">
        <v>858</v>
      </c>
      <c r="Z27" s="55">
        <v>816</v>
      </c>
      <c r="AA27" s="55">
        <v>846</v>
      </c>
      <c r="AB27" s="55">
        <v>792</v>
      </c>
      <c r="AC27" s="55">
        <v>888</v>
      </c>
      <c r="AD27" s="55">
        <v>912</v>
      </c>
      <c r="AE27" s="55">
        <v>810</v>
      </c>
      <c r="AF27" s="66">
        <v>840</v>
      </c>
      <c r="AG27" s="4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</row>
    <row r="28" spans="1:45" x14ac:dyDescent="0.2">
      <c r="A28" s="20" t="s">
        <v>21</v>
      </c>
      <c r="B28" s="45">
        <v>792</v>
      </c>
      <c r="C28" s="55">
        <v>798</v>
      </c>
      <c r="D28" s="55">
        <v>792</v>
      </c>
      <c r="E28" s="55">
        <v>828</v>
      </c>
      <c r="F28" s="55">
        <v>846</v>
      </c>
      <c r="G28" s="55">
        <v>774</v>
      </c>
      <c r="H28" s="55">
        <v>834</v>
      </c>
      <c r="I28" s="55">
        <v>870</v>
      </c>
      <c r="J28" s="55">
        <v>750</v>
      </c>
      <c r="K28" s="55">
        <v>912</v>
      </c>
      <c r="L28" s="55">
        <v>798</v>
      </c>
      <c r="M28" s="55">
        <v>780</v>
      </c>
      <c r="N28" s="55">
        <v>786</v>
      </c>
      <c r="O28" s="55">
        <v>0</v>
      </c>
      <c r="P28" s="55">
        <v>852</v>
      </c>
      <c r="Q28" s="55">
        <v>816</v>
      </c>
      <c r="R28" s="55">
        <v>804</v>
      </c>
      <c r="S28" s="55">
        <v>810</v>
      </c>
      <c r="T28" s="55">
        <v>810</v>
      </c>
      <c r="U28" s="55">
        <v>924</v>
      </c>
      <c r="V28" s="55">
        <v>828</v>
      </c>
      <c r="W28" s="55">
        <v>870</v>
      </c>
      <c r="X28" s="55">
        <v>858</v>
      </c>
      <c r="Y28" s="55">
        <v>876</v>
      </c>
      <c r="Z28" s="55">
        <v>792</v>
      </c>
      <c r="AA28" s="55">
        <v>840</v>
      </c>
      <c r="AB28" s="55">
        <v>786</v>
      </c>
      <c r="AC28" s="55">
        <v>894</v>
      </c>
      <c r="AD28" s="55">
        <v>906</v>
      </c>
      <c r="AE28" s="55">
        <v>846</v>
      </c>
      <c r="AF28" s="66">
        <v>828</v>
      </c>
      <c r="AG28" s="4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</row>
    <row r="29" spans="1:45" x14ac:dyDescent="0.2">
      <c r="A29" s="20" t="s">
        <v>22</v>
      </c>
      <c r="B29" s="49">
        <v>876</v>
      </c>
      <c r="C29" s="62">
        <v>804</v>
      </c>
      <c r="D29" s="62">
        <v>858</v>
      </c>
      <c r="E29" s="62">
        <v>810</v>
      </c>
      <c r="F29" s="62">
        <v>870</v>
      </c>
      <c r="G29" s="62">
        <v>876</v>
      </c>
      <c r="H29" s="62">
        <v>906</v>
      </c>
      <c r="I29" s="62">
        <v>930</v>
      </c>
      <c r="J29" s="62">
        <v>858</v>
      </c>
      <c r="K29" s="62">
        <v>906</v>
      </c>
      <c r="L29" s="62">
        <v>852</v>
      </c>
      <c r="M29" s="62">
        <v>798</v>
      </c>
      <c r="N29" s="62">
        <v>792</v>
      </c>
      <c r="O29" s="62">
        <v>0</v>
      </c>
      <c r="P29" s="62">
        <v>894</v>
      </c>
      <c r="Q29" s="62">
        <v>798</v>
      </c>
      <c r="R29" s="62">
        <v>882</v>
      </c>
      <c r="S29" s="62">
        <v>858</v>
      </c>
      <c r="T29" s="62">
        <v>882</v>
      </c>
      <c r="U29" s="62">
        <v>828</v>
      </c>
      <c r="V29" s="62">
        <v>900</v>
      </c>
      <c r="W29" s="62">
        <v>876</v>
      </c>
      <c r="X29" s="62">
        <v>954</v>
      </c>
      <c r="Y29" s="62">
        <v>822</v>
      </c>
      <c r="Z29" s="62">
        <v>894</v>
      </c>
      <c r="AA29" s="62">
        <v>918</v>
      </c>
      <c r="AB29" s="62">
        <v>912</v>
      </c>
      <c r="AC29" s="62">
        <v>960</v>
      </c>
      <c r="AD29" s="62">
        <v>984</v>
      </c>
      <c r="AE29" s="55">
        <v>876</v>
      </c>
      <c r="AF29" s="66">
        <v>918</v>
      </c>
      <c r="AG29" s="4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</row>
    <row r="30" spans="1:45" x14ac:dyDescent="0.2">
      <c r="A30" s="48" t="s">
        <v>23</v>
      </c>
      <c r="B30" s="46">
        <v>858</v>
      </c>
      <c r="C30" s="57">
        <v>888</v>
      </c>
      <c r="D30" s="57">
        <v>888</v>
      </c>
      <c r="E30" s="57">
        <v>900</v>
      </c>
      <c r="F30" s="57">
        <v>900</v>
      </c>
      <c r="G30" s="57">
        <v>888</v>
      </c>
      <c r="H30" s="57">
        <v>936</v>
      </c>
      <c r="I30" s="57">
        <v>942</v>
      </c>
      <c r="J30" s="57">
        <v>870</v>
      </c>
      <c r="K30" s="57">
        <v>888</v>
      </c>
      <c r="L30" s="57">
        <v>864</v>
      </c>
      <c r="M30" s="57">
        <v>852</v>
      </c>
      <c r="N30" s="57">
        <v>852</v>
      </c>
      <c r="O30" s="57">
        <v>0</v>
      </c>
      <c r="P30" s="57">
        <v>918</v>
      </c>
      <c r="Q30" s="57">
        <v>882</v>
      </c>
      <c r="R30" s="57">
        <v>882</v>
      </c>
      <c r="S30" s="57">
        <v>906</v>
      </c>
      <c r="T30" s="57">
        <v>882</v>
      </c>
      <c r="U30" s="57">
        <v>942</v>
      </c>
      <c r="V30" s="57">
        <v>882</v>
      </c>
      <c r="W30" s="57">
        <v>924</v>
      </c>
      <c r="X30" s="57">
        <v>960</v>
      </c>
      <c r="Y30" s="57">
        <v>900</v>
      </c>
      <c r="Z30" s="57">
        <v>918</v>
      </c>
      <c r="AA30" s="57">
        <v>918</v>
      </c>
      <c r="AB30" s="57">
        <v>912</v>
      </c>
      <c r="AC30" s="57">
        <v>960</v>
      </c>
      <c r="AD30" s="57">
        <v>978</v>
      </c>
      <c r="AE30" s="63">
        <v>924</v>
      </c>
      <c r="AF30" s="67">
        <v>912</v>
      </c>
      <c r="AG30" s="4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</row>
    <row r="31" spans="1:45" x14ac:dyDescent="0.2">
      <c r="A31" s="19" t="s">
        <v>24</v>
      </c>
      <c r="B31" s="45">
        <v>882</v>
      </c>
      <c r="C31" s="55">
        <v>882</v>
      </c>
      <c r="D31" s="55">
        <v>876</v>
      </c>
      <c r="E31" s="55">
        <v>882</v>
      </c>
      <c r="F31" s="55">
        <v>900</v>
      </c>
      <c r="G31" s="55">
        <v>876</v>
      </c>
      <c r="H31" s="55">
        <v>936</v>
      </c>
      <c r="I31" s="55">
        <v>960</v>
      </c>
      <c r="J31" s="55">
        <v>888</v>
      </c>
      <c r="K31" s="55">
        <v>966</v>
      </c>
      <c r="L31" s="55">
        <v>864</v>
      </c>
      <c r="M31" s="55">
        <v>882</v>
      </c>
      <c r="N31" s="55">
        <v>864</v>
      </c>
      <c r="O31" s="55">
        <v>0</v>
      </c>
      <c r="P31" s="55">
        <v>918</v>
      </c>
      <c r="Q31" s="55">
        <v>894</v>
      </c>
      <c r="R31" s="55">
        <v>900</v>
      </c>
      <c r="S31" s="55">
        <v>882</v>
      </c>
      <c r="T31" s="55">
        <v>906</v>
      </c>
      <c r="U31" s="55">
        <v>924</v>
      </c>
      <c r="V31" s="55">
        <v>894</v>
      </c>
      <c r="W31" s="55">
        <v>924</v>
      </c>
      <c r="X31" s="55">
        <v>966</v>
      </c>
      <c r="Y31" s="55">
        <v>930</v>
      </c>
      <c r="Z31" s="55">
        <v>906</v>
      </c>
      <c r="AA31" s="55">
        <v>924</v>
      </c>
      <c r="AB31" s="55">
        <v>912</v>
      </c>
      <c r="AC31" s="55">
        <v>966</v>
      </c>
      <c r="AD31" s="55">
        <v>990</v>
      </c>
      <c r="AE31" s="55">
        <v>906</v>
      </c>
      <c r="AF31" s="56">
        <v>918</v>
      </c>
      <c r="AG31" s="4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</row>
    <row r="32" spans="1:45" x14ac:dyDescent="0.2">
      <c r="A32" s="20" t="s">
        <v>25</v>
      </c>
      <c r="B32" s="45">
        <v>876</v>
      </c>
      <c r="C32" s="55">
        <v>882</v>
      </c>
      <c r="D32" s="55">
        <v>900</v>
      </c>
      <c r="E32" s="55">
        <v>906</v>
      </c>
      <c r="F32" s="55">
        <v>912</v>
      </c>
      <c r="G32" s="55">
        <v>876</v>
      </c>
      <c r="H32" s="55">
        <v>930</v>
      </c>
      <c r="I32" s="55">
        <v>948</v>
      </c>
      <c r="J32" s="55">
        <v>894</v>
      </c>
      <c r="K32" s="55">
        <v>924</v>
      </c>
      <c r="L32" s="55">
        <v>870</v>
      </c>
      <c r="M32" s="55">
        <v>882</v>
      </c>
      <c r="N32" s="55">
        <v>858</v>
      </c>
      <c r="O32" s="55">
        <v>0</v>
      </c>
      <c r="P32" s="55">
        <v>900</v>
      </c>
      <c r="Q32" s="55">
        <v>894</v>
      </c>
      <c r="R32" s="55">
        <v>900</v>
      </c>
      <c r="S32" s="55">
        <v>900</v>
      </c>
      <c r="T32" s="55">
        <v>888</v>
      </c>
      <c r="U32" s="55">
        <v>930</v>
      </c>
      <c r="V32" s="55">
        <v>906</v>
      </c>
      <c r="W32" s="55">
        <v>924</v>
      </c>
      <c r="X32" s="55">
        <v>948</v>
      </c>
      <c r="Y32" s="55">
        <v>936</v>
      </c>
      <c r="Z32" s="55">
        <v>936</v>
      </c>
      <c r="AA32" s="55">
        <v>912</v>
      </c>
      <c r="AB32" s="55">
        <v>924</v>
      </c>
      <c r="AC32" s="55">
        <v>984</v>
      </c>
      <c r="AD32" s="55">
        <v>1002</v>
      </c>
      <c r="AE32" s="55">
        <v>918</v>
      </c>
      <c r="AF32" s="56">
        <v>942</v>
      </c>
      <c r="AG32" s="4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</row>
    <row r="33" spans="1:45" x14ac:dyDescent="0.2">
      <c r="A33" s="20" t="s">
        <v>26</v>
      </c>
      <c r="B33" s="45">
        <v>882</v>
      </c>
      <c r="C33" s="55">
        <v>888</v>
      </c>
      <c r="D33" s="55">
        <v>894</v>
      </c>
      <c r="E33" s="55">
        <v>888</v>
      </c>
      <c r="F33" s="55">
        <v>900</v>
      </c>
      <c r="G33" s="55">
        <v>894</v>
      </c>
      <c r="H33" s="55">
        <v>930</v>
      </c>
      <c r="I33" s="55">
        <v>960</v>
      </c>
      <c r="J33" s="55">
        <v>870</v>
      </c>
      <c r="K33" s="55">
        <v>912</v>
      </c>
      <c r="L33" s="55">
        <v>876</v>
      </c>
      <c r="M33" s="55">
        <v>876</v>
      </c>
      <c r="N33" s="55">
        <v>870</v>
      </c>
      <c r="O33" s="55">
        <v>0</v>
      </c>
      <c r="P33" s="55">
        <v>894</v>
      </c>
      <c r="Q33" s="55">
        <v>882</v>
      </c>
      <c r="R33" s="55">
        <v>888</v>
      </c>
      <c r="S33" s="55">
        <v>876</v>
      </c>
      <c r="T33" s="55">
        <v>906</v>
      </c>
      <c r="U33" s="55">
        <v>918</v>
      </c>
      <c r="V33" s="55">
        <v>900</v>
      </c>
      <c r="W33" s="55">
        <v>930</v>
      </c>
      <c r="X33" s="55">
        <v>960</v>
      </c>
      <c r="Y33" s="55">
        <v>936</v>
      </c>
      <c r="Z33" s="55">
        <v>924</v>
      </c>
      <c r="AA33" s="55">
        <v>906</v>
      </c>
      <c r="AB33" s="55">
        <v>906</v>
      </c>
      <c r="AC33" s="55">
        <v>984</v>
      </c>
      <c r="AD33" s="55">
        <v>1002</v>
      </c>
      <c r="AE33" s="55">
        <v>924</v>
      </c>
      <c r="AF33" s="56">
        <v>924</v>
      </c>
      <c r="AG33" s="4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</row>
    <row r="34" spans="1:45" x14ac:dyDescent="0.2">
      <c r="A34" s="20" t="s">
        <v>27</v>
      </c>
      <c r="B34" s="45">
        <v>888</v>
      </c>
      <c r="C34" s="55">
        <v>888</v>
      </c>
      <c r="D34" s="55">
        <v>906</v>
      </c>
      <c r="E34" s="55">
        <v>906</v>
      </c>
      <c r="F34" s="55">
        <v>888</v>
      </c>
      <c r="G34" s="55">
        <v>858</v>
      </c>
      <c r="H34" s="55">
        <v>942</v>
      </c>
      <c r="I34" s="55">
        <v>936</v>
      </c>
      <c r="J34" s="55">
        <v>846</v>
      </c>
      <c r="K34" s="55">
        <v>894</v>
      </c>
      <c r="L34" s="55">
        <v>870</v>
      </c>
      <c r="M34" s="55">
        <v>882</v>
      </c>
      <c r="N34" s="55">
        <v>852</v>
      </c>
      <c r="O34" s="55">
        <v>0</v>
      </c>
      <c r="P34" s="55">
        <v>930</v>
      </c>
      <c r="Q34" s="55">
        <v>882</v>
      </c>
      <c r="R34" s="55">
        <v>876</v>
      </c>
      <c r="S34" s="55">
        <v>876</v>
      </c>
      <c r="T34" s="55">
        <v>894</v>
      </c>
      <c r="U34" s="55">
        <v>930</v>
      </c>
      <c r="V34" s="55">
        <v>858</v>
      </c>
      <c r="W34" s="55">
        <v>948</v>
      </c>
      <c r="X34" s="55">
        <v>960</v>
      </c>
      <c r="Y34" s="55">
        <v>918</v>
      </c>
      <c r="Z34" s="55">
        <v>912</v>
      </c>
      <c r="AA34" s="55">
        <v>906</v>
      </c>
      <c r="AB34" s="55">
        <v>924</v>
      </c>
      <c r="AC34" s="55">
        <v>990</v>
      </c>
      <c r="AD34" s="55">
        <v>996</v>
      </c>
      <c r="AE34" s="55">
        <v>924</v>
      </c>
      <c r="AF34" s="56">
        <v>930</v>
      </c>
      <c r="AG34" s="4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</row>
    <row r="35" spans="1:45" x14ac:dyDescent="0.2">
      <c r="A35" s="20" t="s">
        <v>28</v>
      </c>
      <c r="B35" s="45">
        <v>870</v>
      </c>
      <c r="C35" s="55">
        <v>876</v>
      </c>
      <c r="D35" s="55">
        <v>912</v>
      </c>
      <c r="E35" s="55">
        <v>906</v>
      </c>
      <c r="F35" s="55">
        <v>912</v>
      </c>
      <c r="G35" s="55">
        <v>888</v>
      </c>
      <c r="H35" s="55">
        <v>948</v>
      </c>
      <c r="I35" s="55">
        <v>936</v>
      </c>
      <c r="J35" s="55">
        <v>888</v>
      </c>
      <c r="K35" s="55">
        <v>948</v>
      </c>
      <c r="L35" s="55">
        <v>876</v>
      </c>
      <c r="M35" s="55">
        <v>882</v>
      </c>
      <c r="N35" s="55">
        <v>852</v>
      </c>
      <c r="O35" s="55">
        <v>0</v>
      </c>
      <c r="P35" s="55">
        <v>906</v>
      </c>
      <c r="Q35" s="55">
        <v>888</v>
      </c>
      <c r="R35" s="55">
        <v>882</v>
      </c>
      <c r="S35" s="55">
        <v>888</v>
      </c>
      <c r="T35" s="55">
        <v>912</v>
      </c>
      <c r="U35" s="55">
        <v>948</v>
      </c>
      <c r="V35" s="55">
        <v>888</v>
      </c>
      <c r="W35" s="55">
        <v>936</v>
      </c>
      <c r="X35" s="55">
        <v>972</v>
      </c>
      <c r="Y35" s="55">
        <v>948</v>
      </c>
      <c r="Z35" s="55">
        <v>942</v>
      </c>
      <c r="AA35" s="55">
        <v>930</v>
      </c>
      <c r="AB35" s="55">
        <v>930</v>
      </c>
      <c r="AC35" s="55">
        <v>978</v>
      </c>
      <c r="AD35" s="55">
        <v>978</v>
      </c>
      <c r="AE35" s="55">
        <v>924</v>
      </c>
      <c r="AF35" s="56">
        <v>930</v>
      </c>
      <c r="AG35" s="4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</row>
    <row r="36" spans="1:45" x14ac:dyDescent="0.2">
      <c r="A36" s="20" t="s">
        <v>29</v>
      </c>
      <c r="B36" s="45">
        <v>870</v>
      </c>
      <c r="C36" s="55">
        <v>864</v>
      </c>
      <c r="D36" s="55">
        <v>888</v>
      </c>
      <c r="E36" s="55">
        <v>960</v>
      </c>
      <c r="F36" s="55">
        <v>906</v>
      </c>
      <c r="G36" s="55">
        <v>906</v>
      </c>
      <c r="H36" s="55">
        <v>924</v>
      </c>
      <c r="I36" s="55">
        <v>936</v>
      </c>
      <c r="J36" s="55">
        <v>846</v>
      </c>
      <c r="K36" s="55">
        <v>954</v>
      </c>
      <c r="L36" s="55">
        <v>870</v>
      </c>
      <c r="M36" s="55">
        <v>900</v>
      </c>
      <c r="N36" s="55">
        <v>858</v>
      </c>
      <c r="O36" s="55">
        <v>540</v>
      </c>
      <c r="P36" s="55">
        <v>912</v>
      </c>
      <c r="Q36" s="55">
        <v>894</v>
      </c>
      <c r="R36" s="55">
        <v>870</v>
      </c>
      <c r="S36" s="55">
        <v>900</v>
      </c>
      <c r="T36" s="55">
        <v>906</v>
      </c>
      <c r="U36" s="55">
        <v>918</v>
      </c>
      <c r="V36" s="55">
        <v>918</v>
      </c>
      <c r="W36" s="55">
        <v>924</v>
      </c>
      <c r="X36" s="55">
        <v>966</v>
      </c>
      <c r="Y36" s="55">
        <v>936</v>
      </c>
      <c r="Z36" s="55">
        <v>924</v>
      </c>
      <c r="AA36" s="55">
        <v>888</v>
      </c>
      <c r="AB36" s="55">
        <v>912</v>
      </c>
      <c r="AC36" s="55">
        <v>972</v>
      </c>
      <c r="AD36" s="55">
        <v>984</v>
      </c>
      <c r="AE36" s="55">
        <v>930</v>
      </c>
      <c r="AF36" s="56">
        <v>948</v>
      </c>
      <c r="AG36" s="4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</row>
    <row r="37" spans="1:45" x14ac:dyDescent="0.2">
      <c r="A37" s="20" t="s">
        <v>30</v>
      </c>
      <c r="B37" s="45">
        <v>888</v>
      </c>
      <c r="C37" s="55">
        <v>894</v>
      </c>
      <c r="D37" s="55">
        <v>906</v>
      </c>
      <c r="E37" s="55">
        <v>918</v>
      </c>
      <c r="F37" s="55">
        <v>900</v>
      </c>
      <c r="G37" s="55">
        <v>888</v>
      </c>
      <c r="H37" s="55">
        <v>924</v>
      </c>
      <c r="I37" s="55">
        <v>930</v>
      </c>
      <c r="J37" s="55">
        <v>876</v>
      </c>
      <c r="K37" s="55">
        <v>930</v>
      </c>
      <c r="L37" s="55">
        <v>834</v>
      </c>
      <c r="M37" s="55">
        <v>900</v>
      </c>
      <c r="N37" s="55">
        <v>870</v>
      </c>
      <c r="O37" s="55">
        <v>870</v>
      </c>
      <c r="P37" s="55">
        <v>918</v>
      </c>
      <c r="Q37" s="55">
        <v>876</v>
      </c>
      <c r="R37" s="55">
        <v>882</v>
      </c>
      <c r="S37" s="55">
        <v>894</v>
      </c>
      <c r="T37" s="55">
        <v>888</v>
      </c>
      <c r="U37" s="55">
        <v>912</v>
      </c>
      <c r="V37" s="55">
        <v>888</v>
      </c>
      <c r="W37" s="55">
        <v>924</v>
      </c>
      <c r="X37" s="55">
        <v>966</v>
      </c>
      <c r="Y37" s="55">
        <v>912</v>
      </c>
      <c r="Z37" s="55">
        <v>924</v>
      </c>
      <c r="AA37" s="55">
        <v>906</v>
      </c>
      <c r="AB37" s="55">
        <v>894</v>
      </c>
      <c r="AC37" s="55">
        <v>972</v>
      </c>
      <c r="AD37" s="55">
        <v>984</v>
      </c>
      <c r="AE37" s="55">
        <v>918</v>
      </c>
      <c r="AF37" s="56">
        <v>942</v>
      </c>
      <c r="AG37" s="4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</row>
    <row r="38" spans="1:45" x14ac:dyDescent="0.2">
      <c r="A38" s="48" t="s">
        <v>31</v>
      </c>
      <c r="B38" s="50">
        <v>882</v>
      </c>
      <c r="C38" s="63">
        <v>888</v>
      </c>
      <c r="D38" s="63">
        <v>918</v>
      </c>
      <c r="E38" s="63">
        <v>924</v>
      </c>
      <c r="F38" s="63">
        <v>918</v>
      </c>
      <c r="G38" s="63">
        <v>870</v>
      </c>
      <c r="H38" s="63">
        <v>912</v>
      </c>
      <c r="I38" s="63">
        <v>936</v>
      </c>
      <c r="J38" s="63">
        <v>882</v>
      </c>
      <c r="K38" s="63">
        <v>942</v>
      </c>
      <c r="L38" s="63">
        <v>870</v>
      </c>
      <c r="M38" s="63">
        <v>900</v>
      </c>
      <c r="N38" s="63">
        <v>876</v>
      </c>
      <c r="O38" s="63">
        <v>876</v>
      </c>
      <c r="P38" s="63">
        <v>930</v>
      </c>
      <c r="Q38" s="63">
        <v>900</v>
      </c>
      <c r="R38" s="63">
        <v>894</v>
      </c>
      <c r="S38" s="63">
        <v>882</v>
      </c>
      <c r="T38" s="63">
        <v>888</v>
      </c>
      <c r="U38" s="63">
        <v>942</v>
      </c>
      <c r="V38" s="63">
        <v>918</v>
      </c>
      <c r="W38" s="63">
        <v>924</v>
      </c>
      <c r="X38" s="63">
        <v>942</v>
      </c>
      <c r="Y38" s="63">
        <v>918</v>
      </c>
      <c r="Z38" s="63">
        <v>918</v>
      </c>
      <c r="AA38" s="63">
        <v>888</v>
      </c>
      <c r="AB38" s="63">
        <v>924</v>
      </c>
      <c r="AC38" s="63">
        <v>990</v>
      </c>
      <c r="AD38" s="63">
        <v>978</v>
      </c>
      <c r="AE38" s="63">
        <v>918</v>
      </c>
      <c r="AF38" s="65">
        <v>918</v>
      </c>
      <c r="AG38" s="4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</row>
    <row r="39" spans="1:45" x14ac:dyDescent="0.2">
      <c r="A39" s="19" t="s">
        <v>32</v>
      </c>
      <c r="B39" s="45">
        <v>870</v>
      </c>
      <c r="C39" s="55">
        <v>900</v>
      </c>
      <c r="D39" s="55">
        <v>870</v>
      </c>
      <c r="E39" s="55">
        <v>954</v>
      </c>
      <c r="F39" s="55">
        <v>924</v>
      </c>
      <c r="G39" s="55">
        <v>864</v>
      </c>
      <c r="H39" s="55">
        <v>918</v>
      </c>
      <c r="I39" s="55">
        <v>918</v>
      </c>
      <c r="J39" s="55">
        <v>906</v>
      </c>
      <c r="K39" s="55">
        <v>948</v>
      </c>
      <c r="L39" s="55">
        <v>870</v>
      </c>
      <c r="M39" s="55">
        <v>900</v>
      </c>
      <c r="N39" s="55">
        <v>858</v>
      </c>
      <c r="O39" s="55">
        <v>888</v>
      </c>
      <c r="P39" s="55">
        <v>918</v>
      </c>
      <c r="Q39" s="55">
        <v>888</v>
      </c>
      <c r="R39" s="55">
        <v>912</v>
      </c>
      <c r="S39" s="55">
        <v>870</v>
      </c>
      <c r="T39" s="55">
        <v>900</v>
      </c>
      <c r="U39" s="55">
        <v>930</v>
      </c>
      <c r="V39" s="55">
        <v>912</v>
      </c>
      <c r="W39" s="55">
        <v>918</v>
      </c>
      <c r="X39" s="55">
        <v>966</v>
      </c>
      <c r="Y39" s="55">
        <v>948</v>
      </c>
      <c r="Z39" s="55">
        <v>906</v>
      </c>
      <c r="AA39" s="55">
        <v>900</v>
      </c>
      <c r="AB39" s="55">
        <v>930</v>
      </c>
      <c r="AC39" s="55">
        <v>984</v>
      </c>
      <c r="AD39" s="55">
        <v>966</v>
      </c>
      <c r="AE39" s="55">
        <v>924</v>
      </c>
      <c r="AF39" s="56">
        <v>942</v>
      </c>
      <c r="AG39" s="4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</row>
    <row r="40" spans="1:45" x14ac:dyDescent="0.2">
      <c r="A40" s="20" t="s">
        <v>33</v>
      </c>
      <c r="B40" s="45">
        <v>864</v>
      </c>
      <c r="C40" s="55">
        <v>918</v>
      </c>
      <c r="D40" s="55">
        <v>912</v>
      </c>
      <c r="E40" s="55">
        <v>972</v>
      </c>
      <c r="F40" s="55">
        <v>936</v>
      </c>
      <c r="G40" s="55">
        <v>870</v>
      </c>
      <c r="H40" s="55">
        <v>960</v>
      </c>
      <c r="I40" s="55">
        <v>924</v>
      </c>
      <c r="J40" s="55">
        <v>918</v>
      </c>
      <c r="K40" s="55">
        <v>966</v>
      </c>
      <c r="L40" s="55">
        <v>876</v>
      </c>
      <c r="M40" s="55">
        <v>888</v>
      </c>
      <c r="N40" s="55">
        <v>882</v>
      </c>
      <c r="O40" s="55">
        <v>900</v>
      </c>
      <c r="P40" s="55">
        <v>918</v>
      </c>
      <c r="Q40" s="55">
        <v>912</v>
      </c>
      <c r="R40" s="55">
        <v>930</v>
      </c>
      <c r="S40" s="55">
        <v>900</v>
      </c>
      <c r="T40" s="55">
        <v>960</v>
      </c>
      <c r="U40" s="55">
        <v>930</v>
      </c>
      <c r="V40" s="55">
        <v>948</v>
      </c>
      <c r="W40" s="55">
        <v>924</v>
      </c>
      <c r="X40" s="55">
        <v>996</v>
      </c>
      <c r="Y40" s="55">
        <v>960</v>
      </c>
      <c r="Z40" s="55">
        <v>912</v>
      </c>
      <c r="AA40" s="55">
        <v>900</v>
      </c>
      <c r="AB40" s="55">
        <v>984</v>
      </c>
      <c r="AC40" s="55">
        <v>1002</v>
      </c>
      <c r="AD40" s="55">
        <v>930</v>
      </c>
      <c r="AE40" s="55">
        <v>924</v>
      </c>
      <c r="AF40" s="56">
        <v>966</v>
      </c>
      <c r="AG40" s="4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</row>
    <row r="41" spans="1:45" x14ac:dyDescent="0.2">
      <c r="A41" s="20" t="s">
        <v>34</v>
      </c>
      <c r="B41" s="45">
        <v>870</v>
      </c>
      <c r="C41" s="55">
        <v>840</v>
      </c>
      <c r="D41" s="55">
        <v>876</v>
      </c>
      <c r="E41" s="55">
        <v>906</v>
      </c>
      <c r="F41" s="55">
        <v>894</v>
      </c>
      <c r="G41" s="55">
        <v>882</v>
      </c>
      <c r="H41" s="55">
        <v>936</v>
      </c>
      <c r="I41" s="55">
        <v>942</v>
      </c>
      <c r="J41" s="55">
        <v>924</v>
      </c>
      <c r="K41" s="55">
        <v>888</v>
      </c>
      <c r="L41" s="55">
        <v>894</v>
      </c>
      <c r="M41" s="55">
        <v>918</v>
      </c>
      <c r="N41" s="55">
        <v>912</v>
      </c>
      <c r="O41" s="55">
        <v>900</v>
      </c>
      <c r="P41" s="55">
        <v>918</v>
      </c>
      <c r="Q41" s="55">
        <v>918</v>
      </c>
      <c r="R41" s="55">
        <v>906</v>
      </c>
      <c r="S41" s="55">
        <v>888</v>
      </c>
      <c r="T41" s="55">
        <v>930</v>
      </c>
      <c r="U41" s="55">
        <v>912</v>
      </c>
      <c r="V41" s="55">
        <v>942</v>
      </c>
      <c r="W41" s="55">
        <v>936</v>
      </c>
      <c r="X41" s="55">
        <v>972</v>
      </c>
      <c r="Y41" s="55">
        <v>954</v>
      </c>
      <c r="Z41" s="55">
        <v>906</v>
      </c>
      <c r="AA41" s="55">
        <v>936</v>
      </c>
      <c r="AB41" s="55">
        <v>954</v>
      </c>
      <c r="AC41" s="55">
        <v>954</v>
      </c>
      <c r="AD41" s="55">
        <v>942</v>
      </c>
      <c r="AE41" s="55">
        <v>912</v>
      </c>
      <c r="AF41" s="56">
        <v>924</v>
      </c>
      <c r="AG41" s="4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</row>
    <row r="42" spans="1:45" x14ac:dyDescent="0.2">
      <c r="A42" s="20" t="s">
        <v>35</v>
      </c>
      <c r="B42" s="45">
        <v>870</v>
      </c>
      <c r="C42" s="55">
        <v>852</v>
      </c>
      <c r="D42" s="55">
        <v>900</v>
      </c>
      <c r="E42" s="55">
        <v>894</v>
      </c>
      <c r="F42" s="55">
        <v>882</v>
      </c>
      <c r="G42" s="55">
        <v>894</v>
      </c>
      <c r="H42" s="55">
        <v>936</v>
      </c>
      <c r="I42" s="55">
        <v>918</v>
      </c>
      <c r="J42" s="55">
        <v>912</v>
      </c>
      <c r="K42" s="55">
        <v>864</v>
      </c>
      <c r="L42" s="55">
        <v>906</v>
      </c>
      <c r="M42" s="55">
        <v>906</v>
      </c>
      <c r="N42" s="55">
        <v>888</v>
      </c>
      <c r="O42" s="55">
        <v>894</v>
      </c>
      <c r="P42" s="55">
        <v>912</v>
      </c>
      <c r="Q42" s="55">
        <v>876</v>
      </c>
      <c r="R42" s="55">
        <v>924</v>
      </c>
      <c r="S42" s="55">
        <v>894</v>
      </c>
      <c r="T42" s="55">
        <v>942</v>
      </c>
      <c r="U42" s="55">
        <v>894</v>
      </c>
      <c r="V42" s="55">
        <v>924</v>
      </c>
      <c r="W42" s="55">
        <v>936</v>
      </c>
      <c r="X42" s="55">
        <v>900</v>
      </c>
      <c r="Y42" s="55">
        <v>918</v>
      </c>
      <c r="Z42" s="55">
        <v>918</v>
      </c>
      <c r="AA42" s="55">
        <v>924</v>
      </c>
      <c r="AB42" s="55">
        <v>960</v>
      </c>
      <c r="AC42" s="55">
        <v>948</v>
      </c>
      <c r="AD42" s="55">
        <v>924</v>
      </c>
      <c r="AE42" s="55">
        <v>882</v>
      </c>
      <c r="AF42" s="56">
        <v>918</v>
      </c>
      <c r="AG42" s="4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</row>
    <row r="43" spans="1:45" x14ac:dyDescent="0.2">
      <c r="A43" s="20" t="s">
        <v>36</v>
      </c>
      <c r="B43" s="45">
        <v>804</v>
      </c>
      <c r="C43" s="55">
        <v>768</v>
      </c>
      <c r="D43" s="55">
        <v>810</v>
      </c>
      <c r="E43" s="55">
        <v>816</v>
      </c>
      <c r="F43" s="55">
        <v>810</v>
      </c>
      <c r="G43" s="55">
        <v>810</v>
      </c>
      <c r="H43" s="55">
        <v>834</v>
      </c>
      <c r="I43" s="55">
        <v>822</v>
      </c>
      <c r="J43" s="55">
        <v>810</v>
      </c>
      <c r="K43" s="55">
        <v>792</v>
      </c>
      <c r="L43" s="55">
        <v>780</v>
      </c>
      <c r="M43" s="55">
        <v>816</v>
      </c>
      <c r="N43" s="55">
        <v>786</v>
      </c>
      <c r="O43" s="55">
        <v>798</v>
      </c>
      <c r="P43" s="55">
        <v>804</v>
      </c>
      <c r="Q43" s="55">
        <v>810</v>
      </c>
      <c r="R43" s="55">
        <v>912</v>
      </c>
      <c r="S43" s="55">
        <v>846</v>
      </c>
      <c r="T43" s="55">
        <v>864</v>
      </c>
      <c r="U43" s="55">
        <v>828</v>
      </c>
      <c r="V43" s="55">
        <v>852</v>
      </c>
      <c r="W43" s="55">
        <v>840</v>
      </c>
      <c r="X43" s="55">
        <v>822</v>
      </c>
      <c r="Y43" s="55">
        <v>816</v>
      </c>
      <c r="Z43" s="55">
        <v>834</v>
      </c>
      <c r="AA43" s="55">
        <v>852</v>
      </c>
      <c r="AB43" s="55">
        <v>876</v>
      </c>
      <c r="AC43" s="55">
        <v>864</v>
      </c>
      <c r="AD43" s="55">
        <v>852</v>
      </c>
      <c r="AE43" s="55">
        <v>834</v>
      </c>
      <c r="AF43" s="56">
        <v>828</v>
      </c>
      <c r="AG43" s="4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</row>
    <row r="44" spans="1:45" x14ac:dyDescent="0.2">
      <c r="A44" s="20" t="s">
        <v>37</v>
      </c>
      <c r="B44" s="45">
        <v>816</v>
      </c>
      <c r="C44" s="55">
        <v>750</v>
      </c>
      <c r="D44" s="55">
        <v>810</v>
      </c>
      <c r="E44" s="55">
        <v>822</v>
      </c>
      <c r="F44" s="55">
        <v>816</v>
      </c>
      <c r="G44" s="55">
        <v>846</v>
      </c>
      <c r="H44" s="55">
        <v>852</v>
      </c>
      <c r="I44" s="55">
        <v>834</v>
      </c>
      <c r="J44" s="55">
        <v>816</v>
      </c>
      <c r="K44" s="55">
        <v>810</v>
      </c>
      <c r="L44" s="55">
        <v>816</v>
      </c>
      <c r="M44" s="55">
        <v>816</v>
      </c>
      <c r="N44" s="55">
        <v>786</v>
      </c>
      <c r="O44" s="55">
        <v>834</v>
      </c>
      <c r="P44" s="55">
        <v>852</v>
      </c>
      <c r="Q44" s="55">
        <v>846</v>
      </c>
      <c r="R44" s="55">
        <v>834</v>
      </c>
      <c r="S44" s="55">
        <v>840</v>
      </c>
      <c r="T44" s="55">
        <v>846</v>
      </c>
      <c r="U44" s="55">
        <v>870</v>
      </c>
      <c r="V44" s="55">
        <v>924</v>
      </c>
      <c r="W44" s="55">
        <v>846</v>
      </c>
      <c r="X44" s="55">
        <v>852</v>
      </c>
      <c r="Y44" s="55">
        <v>840</v>
      </c>
      <c r="Z44" s="55">
        <v>846</v>
      </c>
      <c r="AA44" s="55">
        <v>816</v>
      </c>
      <c r="AB44" s="55">
        <v>882</v>
      </c>
      <c r="AC44" s="55">
        <v>894</v>
      </c>
      <c r="AD44" s="55">
        <v>864</v>
      </c>
      <c r="AE44" s="55">
        <v>822</v>
      </c>
      <c r="AF44" s="56">
        <v>858</v>
      </c>
      <c r="AG44" s="4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</row>
    <row r="45" spans="1:45" x14ac:dyDescent="0.2">
      <c r="A45" s="20" t="s">
        <v>38</v>
      </c>
      <c r="B45" s="45">
        <v>876</v>
      </c>
      <c r="C45" s="55">
        <v>882</v>
      </c>
      <c r="D45" s="55">
        <v>906</v>
      </c>
      <c r="E45" s="55">
        <v>894</v>
      </c>
      <c r="F45" s="55">
        <v>882</v>
      </c>
      <c r="G45" s="55">
        <v>840</v>
      </c>
      <c r="H45" s="55">
        <v>930</v>
      </c>
      <c r="I45" s="55">
        <v>924</v>
      </c>
      <c r="J45" s="55">
        <v>912</v>
      </c>
      <c r="K45" s="55">
        <v>894</v>
      </c>
      <c r="L45" s="55">
        <v>882</v>
      </c>
      <c r="M45" s="55">
        <v>912</v>
      </c>
      <c r="N45" s="55">
        <v>894</v>
      </c>
      <c r="O45" s="55">
        <v>924</v>
      </c>
      <c r="P45" s="55">
        <v>918</v>
      </c>
      <c r="Q45" s="55">
        <v>918</v>
      </c>
      <c r="R45" s="55">
        <v>816</v>
      </c>
      <c r="S45" s="55">
        <v>906</v>
      </c>
      <c r="T45" s="55">
        <v>900</v>
      </c>
      <c r="U45" s="55">
        <v>924</v>
      </c>
      <c r="V45" s="55">
        <v>894</v>
      </c>
      <c r="W45" s="55">
        <v>924</v>
      </c>
      <c r="X45" s="55">
        <v>918</v>
      </c>
      <c r="Y45" s="55">
        <v>924</v>
      </c>
      <c r="Z45" s="55">
        <v>906</v>
      </c>
      <c r="AA45" s="55">
        <v>906</v>
      </c>
      <c r="AB45" s="55">
        <v>942</v>
      </c>
      <c r="AC45" s="55">
        <v>966</v>
      </c>
      <c r="AD45" s="55">
        <v>822</v>
      </c>
      <c r="AE45" s="55">
        <v>906</v>
      </c>
      <c r="AF45" s="56">
        <v>918</v>
      </c>
      <c r="AG45" s="4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</row>
    <row r="46" spans="1:45" x14ac:dyDescent="0.2">
      <c r="A46" s="20" t="s">
        <v>39</v>
      </c>
      <c r="B46" s="45">
        <v>882</v>
      </c>
      <c r="C46" s="55">
        <v>864</v>
      </c>
      <c r="D46" s="55">
        <v>930</v>
      </c>
      <c r="E46" s="55">
        <v>912</v>
      </c>
      <c r="F46" s="55">
        <v>858</v>
      </c>
      <c r="G46" s="55">
        <v>906</v>
      </c>
      <c r="H46" s="55">
        <v>918</v>
      </c>
      <c r="I46" s="55">
        <v>894</v>
      </c>
      <c r="J46" s="55">
        <v>912</v>
      </c>
      <c r="K46" s="55">
        <v>900</v>
      </c>
      <c r="L46" s="55">
        <v>906</v>
      </c>
      <c r="M46" s="55">
        <v>906</v>
      </c>
      <c r="N46" s="55">
        <v>888</v>
      </c>
      <c r="O46" s="55">
        <v>924</v>
      </c>
      <c r="P46" s="55">
        <v>924</v>
      </c>
      <c r="Q46" s="55">
        <v>918</v>
      </c>
      <c r="R46" s="55">
        <v>894</v>
      </c>
      <c r="S46" s="55">
        <v>900</v>
      </c>
      <c r="T46" s="55">
        <v>912</v>
      </c>
      <c r="U46" s="55">
        <v>930</v>
      </c>
      <c r="V46" s="55">
        <v>912</v>
      </c>
      <c r="W46" s="55">
        <v>918</v>
      </c>
      <c r="X46" s="55">
        <v>918</v>
      </c>
      <c r="Y46" s="55">
        <v>900</v>
      </c>
      <c r="Z46" s="55">
        <v>918</v>
      </c>
      <c r="AA46" s="55">
        <v>900</v>
      </c>
      <c r="AB46" s="55">
        <v>936</v>
      </c>
      <c r="AC46" s="55">
        <v>948</v>
      </c>
      <c r="AD46" s="55">
        <v>918</v>
      </c>
      <c r="AE46" s="55">
        <v>900</v>
      </c>
      <c r="AF46" s="56">
        <v>936</v>
      </c>
      <c r="AG46" s="4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</row>
    <row r="47" spans="1:45" x14ac:dyDescent="0.2">
      <c r="A47" s="20" t="s">
        <v>40</v>
      </c>
      <c r="B47" s="49">
        <v>888</v>
      </c>
      <c r="C47" s="62">
        <v>870</v>
      </c>
      <c r="D47" s="62">
        <v>918</v>
      </c>
      <c r="E47" s="62">
        <v>900</v>
      </c>
      <c r="F47" s="62">
        <v>882</v>
      </c>
      <c r="G47" s="62">
        <v>888</v>
      </c>
      <c r="H47" s="62">
        <v>936</v>
      </c>
      <c r="I47" s="62">
        <v>918</v>
      </c>
      <c r="J47" s="62">
        <v>906</v>
      </c>
      <c r="K47" s="62">
        <v>894</v>
      </c>
      <c r="L47" s="62">
        <v>900</v>
      </c>
      <c r="M47" s="62">
        <v>894</v>
      </c>
      <c r="N47" s="62">
        <v>900</v>
      </c>
      <c r="O47" s="62">
        <v>918</v>
      </c>
      <c r="P47" s="62">
        <v>942</v>
      </c>
      <c r="Q47" s="62">
        <v>900</v>
      </c>
      <c r="R47" s="62">
        <v>906</v>
      </c>
      <c r="S47" s="62">
        <v>924</v>
      </c>
      <c r="T47" s="62">
        <v>894</v>
      </c>
      <c r="U47" s="62">
        <v>930</v>
      </c>
      <c r="V47" s="62">
        <v>936</v>
      </c>
      <c r="W47" s="62">
        <v>918</v>
      </c>
      <c r="X47" s="62">
        <v>924</v>
      </c>
      <c r="Y47" s="62">
        <v>900</v>
      </c>
      <c r="Z47" s="62">
        <v>912</v>
      </c>
      <c r="AA47" s="62">
        <v>900</v>
      </c>
      <c r="AB47" s="62">
        <v>954</v>
      </c>
      <c r="AC47" s="62">
        <v>972</v>
      </c>
      <c r="AD47" s="62">
        <v>918</v>
      </c>
      <c r="AE47" s="62">
        <v>882</v>
      </c>
      <c r="AF47" s="64">
        <v>918</v>
      </c>
      <c r="AG47" s="4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</row>
    <row r="48" spans="1:45" x14ac:dyDescent="0.2">
      <c r="A48" s="20" t="s">
        <v>41</v>
      </c>
      <c r="B48" s="45">
        <v>870</v>
      </c>
      <c r="C48" s="55">
        <v>852</v>
      </c>
      <c r="D48" s="55">
        <v>906</v>
      </c>
      <c r="E48" s="55">
        <v>900</v>
      </c>
      <c r="F48" s="55">
        <v>888</v>
      </c>
      <c r="G48" s="55">
        <v>924</v>
      </c>
      <c r="H48" s="55">
        <v>918</v>
      </c>
      <c r="I48" s="55">
        <v>924</v>
      </c>
      <c r="J48" s="55">
        <v>912</v>
      </c>
      <c r="K48" s="55">
        <v>876</v>
      </c>
      <c r="L48" s="55">
        <v>906</v>
      </c>
      <c r="M48" s="55">
        <v>894</v>
      </c>
      <c r="N48" s="55">
        <v>882</v>
      </c>
      <c r="O48" s="55">
        <v>912</v>
      </c>
      <c r="P48" s="55">
        <v>924</v>
      </c>
      <c r="Q48" s="55">
        <v>906</v>
      </c>
      <c r="R48" s="55">
        <v>924</v>
      </c>
      <c r="S48" s="55">
        <v>936</v>
      </c>
      <c r="T48" s="55">
        <v>930</v>
      </c>
      <c r="U48" s="55">
        <v>918</v>
      </c>
      <c r="V48" s="55">
        <v>930</v>
      </c>
      <c r="W48" s="55">
        <v>918</v>
      </c>
      <c r="X48" s="55">
        <v>912</v>
      </c>
      <c r="Y48" s="55">
        <v>924</v>
      </c>
      <c r="Z48" s="55">
        <v>930</v>
      </c>
      <c r="AA48" s="55">
        <v>936</v>
      </c>
      <c r="AB48" s="55">
        <v>972</v>
      </c>
      <c r="AC48" s="55">
        <v>990</v>
      </c>
      <c r="AD48" s="55">
        <v>900</v>
      </c>
      <c r="AE48" s="55">
        <v>900</v>
      </c>
      <c r="AF48" s="56">
        <v>930</v>
      </c>
      <c r="AG48" s="4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</row>
    <row r="49" spans="1:45" x14ac:dyDescent="0.2">
      <c r="A49" s="20" t="s">
        <v>42</v>
      </c>
      <c r="B49" s="45">
        <v>888</v>
      </c>
      <c r="C49" s="55">
        <v>858</v>
      </c>
      <c r="D49" s="55">
        <v>912</v>
      </c>
      <c r="E49" s="55">
        <v>912</v>
      </c>
      <c r="F49" s="55">
        <v>894</v>
      </c>
      <c r="G49" s="55">
        <v>906</v>
      </c>
      <c r="H49" s="55">
        <v>936</v>
      </c>
      <c r="I49" s="55">
        <v>918</v>
      </c>
      <c r="J49" s="55">
        <v>906</v>
      </c>
      <c r="K49" s="55">
        <v>888</v>
      </c>
      <c r="L49" s="55">
        <v>894</v>
      </c>
      <c r="M49" s="55">
        <v>894</v>
      </c>
      <c r="N49" s="55">
        <v>906</v>
      </c>
      <c r="O49" s="55">
        <v>912</v>
      </c>
      <c r="P49" s="55">
        <v>930</v>
      </c>
      <c r="Q49" s="55">
        <v>912</v>
      </c>
      <c r="R49" s="55">
        <v>918</v>
      </c>
      <c r="S49" s="55">
        <v>936</v>
      </c>
      <c r="T49" s="55">
        <v>936</v>
      </c>
      <c r="U49" s="55">
        <v>936</v>
      </c>
      <c r="V49" s="55">
        <v>924</v>
      </c>
      <c r="W49" s="55">
        <v>930</v>
      </c>
      <c r="X49" s="55">
        <v>942</v>
      </c>
      <c r="Y49" s="55">
        <v>912</v>
      </c>
      <c r="Z49" s="55">
        <v>912</v>
      </c>
      <c r="AA49" s="55">
        <v>918</v>
      </c>
      <c r="AB49" s="55">
        <v>954</v>
      </c>
      <c r="AC49" s="55">
        <v>972</v>
      </c>
      <c r="AD49" s="55">
        <v>918</v>
      </c>
      <c r="AE49" s="55">
        <v>918</v>
      </c>
      <c r="AF49" s="56">
        <v>930</v>
      </c>
      <c r="AG49" s="4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</row>
    <row r="50" spans="1:45" x14ac:dyDescent="0.2">
      <c r="A50" s="48" t="s">
        <v>43</v>
      </c>
      <c r="B50" s="46">
        <v>894</v>
      </c>
      <c r="C50" s="57">
        <v>864</v>
      </c>
      <c r="D50" s="57">
        <v>900</v>
      </c>
      <c r="E50" s="57">
        <v>894</v>
      </c>
      <c r="F50" s="57">
        <v>888</v>
      </c>
      <c r="G50" s="57">
        <v>912</v>
      </c>
      <c r="H50" s="57">
        <v>942</v>
      </c>
      <c r="I50" s="57">
        <v>912</v>
      </c>
      <c r="J50" s="57">
        <v>918</v>
      </c>
      <c r="K50" s="57">
        <v>882</v>
      </c>
      <c r="L50" s="57">
        <v>894</v>
      </c>
      <c r="M50" s="57">
        <v>912</v>
      </c>
      <c r="N50" s="57">
        <v>888</v>
      </c>
      <c r="O50" s="57">
        <v>894</v>
      </c>
      <c r="P50" s="57">
        <v>906</v>
      </c>
      <c r="Q50" s="57">
        <v>924</v>
      </c>
      <c r="R50" s="57">
        <v>906</v>
      </c>
      <c r="S50" s="57">
        <v>936</v>
      </c>
      <c r="T50" s="57">
        <v>918</v>
      </c>
      <c r="U50" s="57">
        <v>906</v>
      </c>
      <c r="V50" s="57">
        <v>948</v>
      </c>
      <c r="W50" s="57">
        <v>936</v>
      </c>
      <c r="X50" s="57">
        <v>924</v>
      </c>
      <c r="Y50" s="57">
        <v>918</v>
      </c>
      <c r="Z50" s="57">
        <v>924</v>
      </c>
      <c r="AA50" s="57">
        <v>948</v>
      </c>
      <c r="AB50" s="57">
        <v>966</v>
      </c>
      <c r="AC50" s="57">
        <v>978</v>
      </c>
      <c r="AD50" s="57">
        <v>924</v>
      </c>
      <c r="AE50" s="57">
        <v>900</v>
      </c>
      <c r="AF50" s="58">
        <v>948</v>
      </c>
      <c r="AG50" s="4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</row>
    <row r="51" spans="1:45" x14ac:dyDescent="0.2">
      <c r="A51" s="19" t="s">
        <v>44</v>
      </c>
      <c r="B51" s="45">
        <v>888</v>
      </c>
      <c r="C51" s="55">
        <v>852</v>
      </c>
      <c r="D51" s="55">
        <v>936</v>
      </c>
      <c r="E51" s="55">
        <v>900</v>
      </c>
      <c r="F51" s="55">
        <v>906</v>
      </c>
      <c r="G51" s="55">
        <v>918</v>
      </c>
      <c r="H51" s="55">
        <v>918</v>
      </c>
      <c r="I51" s="55">
        <v>918</v>
      </c>
      <c r="J51" s="55">
        <v>918</v>
      </c>
      <c r="K51" s="55">
        <v>876</v>
      </c>
      <c r="L51" s="55">
        <v>900</v>
      </c>
      <c r="M51" s="55">
        <v>882</v>
      </c>
      <c r="N51" s="55">
        <v>900</v>
      </c>
      <c r="O51" s="55">
        <v>906</v>
      </c>
      <c r="P51" s="55">
        <v>912</v>
      </c>
      <c r="Q51" s="55">
        <v>912</v>
      </c>
      <c r="R51" s="55">
        <v>906</v>
      </c>
      <c r="S51" s="55">
        <v>924</v>
      </c>
      <c r="T51" s="55">
        <v>936</v>
      </c>
      <c r="U51" s="55">
        <v>930</v>
      </c>
      <c r="V51" s="55">
        <v>930</v>
      </c>
      <c r="W51" s="55">
        <v>918</v>
      </c>
      <c r="X51" s="55">
        <v>918</v>
      </c>
      <c r="Y51" s="55">
        <v>918</v>
      </c>
      <c r="Z51" s="55">
        <v>936</v>
      </c>
      <c r="AA51" s="55">
        <v>936</v>
      </c>
      <c r="AB51" s="55">
        <v>960</v>
      </c>
      <c r="AC51" s="55">
        <v>966</v>
      </c>
      <c r="AD51" s="55">
        <v>912</v>
      </c>
      <c r="AE51" s="55">
        <v>918</v>
      </c>
      <c r="AF51" s="56">
        <v>936</v>
      </c>
      <c r="AG51" s="4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</row>
    <row r="52" spans="1:45" x14ac:dyDescent="0.2">
      <c r="A52" s="20" t="s">
        <v>45</v>
      </c>
      <c r="B52" s="45">
        <v>876</v>
      </c>
      <c r="C52" s="55">
        <v>852</v>
      </c>
      <c r="D52" s="55">
        <v>918</v>
      </c>
      <c r="E52" s="55">
        <v>924</v>
      </c>
      <c r="F52" s="55">
        <v>870</v>
      </c>
      <c r="G52" s="55">
        <v>918</v>
      </c>
      <c r="H52" s="55">
        <v>942</v>
      </c>
      <c r="I52" s="55">
        <v>906</v>
      </c>
      <c r="J52" s="55">
        <v>906</v>
      </c>
      <c r="K52" s="55">
        <v>876</v>
      </c>
      <c r="L52" s="55">
        <v>882</v>
      </c>
      <c r="M52" s="55">
        <v>894</v>
      </c>
      <c r="N52" s="55">
        <v>912</v>
      </c>
      <c r="O52" s="55">
        <v>912</v>
      </c>
      <c r="P52" s="55">
        <v>918</v>
      </c>
      <c r="Q52" s="55">
        <v>906</v>
      </c>
      <c r="R52" s="55">
        <v>912</v>
      </c>
      <c r="S52" s="55">
        <v>918</v>
      </c>
      <c r="T52" s="55">
        <v>912</v>
      </c>
      <c r="U52" s="55">
        <v>912</v>
      </c>
      <c r="V52" s="55">
        <v>930</v>
      </c>
      <c r="W52" s="55">
        <v>924</v>
      </c>
      <c r="X52" s="55">
        <v>918</v>
      </c>
      <c r="Y52" s="55">
        <v>912</v>
      </c>
      <c r="Z52" s="55">
        <v>912</v>
      </c>
      <c r="AA52" s="55">
        <v>930</v>
      </c>
      <c r="AB52" s="55">
        <v>948</v>
      </c>
      <c r="AC52" s="55">
        <v>966</v>
      </c>
      <c r="AD52" s="55">
        <v>912</v>
      </c>
      <c r="AE52" s="55">
        <v>900</v>
      </c>
      <c r="AF52" s="56">
        <v>942</v>
      </c>
      <c r="AG52" s="4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</row>
    <row r="53" spans="1:45" x14ac:dyDescent="0.2">
      <c r="A53" s="20" t="s">
        <v>46</v>
      </c>
      <c r="B53" s="45">
        <v>870</v>
      </c>
      <c r="C53" s="55">
        <v>876</v>
      </c>
      <c r="D53" s="55">
        <v>912</v>
      </c>
      <c r="E53" s="55">
        <v>936</v>
      </c>
      <c r="F53" s="55">
        <v>900</v>
      </c>
      <c r="G53" s="55">
        <v>894</v>
      </c>
      <c r="H53" s="55">
        <v>918</v>
      </c>
      <c r="I53" s="55">
        <v>918</v>
      </c>
      <c r="J53" s="55">
        <v>906</v>
      </c>
      <c r="K53" s="55">
        <v>870</v>
      </c>
      <c r="L53" s="55">
        <v>906</v>
      </c>
      <c r="M53" s="55">
        <v>882</v>
      </c>
      <c r="N53" s="55">
        <v>918</v>
      </c>
      <c r="O53" s="55">
        <v>912</v>
      </c>
      <c r="P53" s="55">
        <v>924</v>
      </c>
      <c r="Q53" s="55">
        <v>936</v>
      </c>
      <c r="R53" s="55">
        <v>906</v>
      </c>
      <c r="S53" s="55">
        <v>918</v>
      </c>
      <c r="T53" s="55">
        <v>924</v>
      </c>
      <c r="U53" s="55">
        <v>924</v>
      </c>
      <c r="V53" s="55">
        <v>942</v>
      </c>
      <c r="W53" s="55">
        <v>912</v>
      </c>
      <c r="X53" s="55">
        <v>918</v>
      </c>
      <c r="Y53" s="55">
        <v>918</v>
      </c>
      <c r="Z53" s="55">
        <v>912</v>
      </c>
      <c r="AA53" s="55">
        <v>912</v>
      </c>
      <c r="AB53" s="55">
        <v>948</v>
      </c>
      <c r="AC53" s="55">
        <v>972</v>
      </c>
      <c r="AD53" s="55">
        <v>912</v>
      </c>
      <c r="AE53" s="55">
        <v>906</v>
      </c>
      <c r="AF53" s="56">
        <v>942</v>
      </c>
      <c r="AG53" s="210" t="str">
        <f>CONCATENATE(B3,"合計")</f>
        <v>3月合計</v>
      </c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</row>
    <row r="54" spans="1:45" x14ac:dyDescent="0.2">
      <c r="A54" s="21" t="s">
        <v>47</v>
      </c>
      <c r="B54" s="46">
        <v>882</v>
      </c>
      <c r="C54" s="57">
        <v>876</v>
      </c>
      <c r="D54" s="57">
        <v>912</v>
      </c>
      <c r="E54" s="57">
        <v>900</v>
      </c>
      <c r="F54" s="57">
        <v>876</v>
      </c>
      <c r="G54" s="57">
        <v>912</v>
      </c>
      <c r="H54" s="57">
        <v>918</v>
      </c>
      <c r="I54" s="57">
        <v>906</v>
      </c>
      <c r="J54" s="57">
        <v>924</v>
      </c>
      <c r="K54" s="57">
        <v>882</v>
      </c>
      <c r="L54" s="57">
        <v>900</v>
      </c>
      <c r="M54" s="57">
        <v>930</v>
      </c>
      <c r="N54" s="57">
        <v>906</v>
      </c>
      <c r="O54" s="57">
        <v>918</v>
      </c>
      <c r="P54" s="57">
        <v>918</v>
      </c>
      <c r="Q54" s="57">
        <v>918</v>
      </c>
      <c r="R54" s="57">
        <v>924</v>
      </c>
      <c r="S54" s="57">
        <v>936</v>
      </c>
      <c r="T54" s="57">
        <v>900</v>
      </c>
      <c r="U54" s="57">
        <v>912</v>
      </c>
      <c r="V54" s="57">
        <v>942</v>
      </c>
      <c r="W54" s="57">
        <v>924</v>
      </c>
      <c r="X54" s="57">
        <v>930</v>
      </c>
      <c r="Y54" s="57">
        <v>900</v>
      </c>
      <c r="Z54" s="57">
        <v>912</v>
      </c>
      <c r="AA54" s="57">
        <v>930</v>
      </c>
      <c r="AB54" s="57">
        <v>960</v>
      </c>
      <c r="AC54" s="57">
        <v>954</v>
      </c>
      <c r="AD54" s="57">
        <v>888</v>
      </c>
      <c r="AE54" s="57">
        <v>912</v>
      </c>
      <c r="AF54" s="58">
        <v>912</v>
      </c>
      <c r="AG54" s="210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</row>
    <row r="55" spans="1:45" x14ac:dyDescent="0.2">
      <c r="A55" s="22" t="s">
        <v>51</v>
      </c>
      <c r="B55" s="10">
        <f>SUM(B7:B54)</f>
        <v>41694</v>
      </c>
      <c r="C55" s="11">
        <f t="shared" ref="C55:AF55" si="3">SUM(C7:C54)</f>
        <v>41556</v>
      </c>
      <c r="D55" s="11">
        <f t="shared" si="3"/>
        <v>42186</v>
      </c>
      <c r="E55" s="11">
        <f t="shared" si="3"/>
        <v>43212</v>
      </c>
      <c r="F55" s="11">
        <f t="shared" si="3"/>
        <v>42786</v>
      </c>
      <c r="G55" s="11">
        <f t="shared" si="3"/>
        <v>41988</v>
      </c>
      <c r="H55" s="11">
        <f t="shared" si="3"/>
        <v>43716</v>
      </c>
      <c r="I55" s="11">
        <f t="shared" si="3"/>
        <v>43890</v>
      </c>
      <c r="J55" s="11">
        <f t="shared" si="3"/>
        <v>42414</v>
      </c>
      <c r="K55" s="11">
        <f t="shared" si="3"/>
        <v>43860</v>
      </c>
      <c r="L55" s="11">
        <f t="shared" si="3"/>
        <v>41802</v>
      </c>
      <c r="M55" s="11">
        <f t="shared" si="3"/>
        <v>42138</v>
      </c>
      <c r="N55" s="11">
        <f t="shared" si="3"/>
        <v>41652</v>
      </c>
      <c r="O55" s="11">
        <f t="shared" si="3"/>
        <v>30486</v>
      </c>
      <c r="P55" s="11">
        <f t="shared" si="3"/>
        <v>43278</v>
      </c>
      <c r="Q55" s="11">
        <f t="shared" si="3"/>
        <v>42762</v>
      </c>
      <c r="R55" s="11">
        <f t="shared" si="3"/>
        <v>42810</v>
      </c>
      <c r="S55" s="11">
        <f t="shared" si="3"/>
        <v>42894</v>
      </c>
      <c r="T55" s="11">
        <f t="shared" si="3"/>
        <v>43464</v>
      </c>
      <c r="U55" s="11">
        <f t="shared" si="3"/>
        <v>43776</v>
      </c>
      <c r="V55" s="11">
        <f t="shared" si="3"/>
        <v>43488</v>
      </c>
      <c r="W55" s="11">
        <f t="shared" si="3"/>
        <v>43926</v>
      </c>
      <c r="X55" s="11">
        <f>SUM(X7:X54)</f>
        <v>44820</v>
      </c>
      <c r="Y55" s="11">
        <f t="shared" si="3"/>
        <v>43830</v>
      </c>
      <c r="Z55" s="11">
        <f t="shared" si="3"/>
        <v>43536</v>
      </c>
      <c r="AA55" s="11">
        <f t="shared" si="3"/>
        <v>43842</v>
      </c>
      <c r="AB55" s="11">
        <f>SUM(AB7:AB54)</f>
        <v>43896</v>
      </c>
      <c r="AC55" s="11">
        <f>SUM(AC7:AC54)</f>
        <v>46368</v>
      </c>
      <c r="AD55" s="11">
        <f t="shared" si="3"/>
        <v>45798</v>
      </c>
      <c r="AE55" s="11">
        <f t="shared" si="3"/>
        <v>43488</v>
      </c>
      <c r="AF55" s="12">
        <f t="shared" si="3"/>
        <v>44256</v>
      </c>
      <c r="AG55" s="203">
        <f>SUM(B55:AF55)</f>
        <v>1329612</v>
      </c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</row>
    <row r="56" spans="1:45" x14ac:dyDescent="0.2">
      <c r="A56" s="33" t="s">
        <v>54</v>
      </c>
      <c r="B56" s="7">
        <f>IF(B4="",SUM(B23:B50),0)</f>
        <v>0</v>
      </c>
      <c r="C56" s="7">
        <f t="shared" ref="C56:AF56" si="4">IF(C4="",SUM(C23:C50),0)</f>
        <v>24174</v>
      </c>
      <c r="D56" s="7">
        <f t="shared" si="4"/>
        <v>24780</v>
      </c>
      <c r="E56" s="7">
        <f t="shared" si="4"/>
        <v>25056</v>
      </c>
      <c r="F56" s="7">
        <f t="shared" si="4"/>
        <v>24906</v>
      </c>
      <c r="G56" s="7">
        <f t="shared" si="4"/>
        <v>24444</v>
      </c>
      <c r="H56" s="7">
        <f t="shared" si="4"/>
        <v>25662</v>
      </c>
      <c r="I56" s="7">
        <f t="shared" si="4"/>
        <v>0</v>
      </c>
      <c r="J56" s="7">
        <f t="shared" si="4"/>
        <v>24426</v>
      </c>
      <c r="K56" s="7">
        <f t="shared" si="4"/>
        <v>25422</v>
      </c>
      <c r="L56" s="7">
        <f t="shared" si="4"/>
        <v>24132</v>
      </c>
      <c r="M56" s="7">
        <f t="shared" si="4"/>
        <v>24516</v>
      </c>
      <c r="N56" s="7">
        <f t="shared" si="4"/>
        <v>23964</v>
      </c>
      <c r="O56" s="7">
        <f t="shared" si="4"/>
        <v>12984</v>
      </c>
      <c r="P56" s="7">
        <f t="shared" si="4"/>
        <v>0</v>
      </c>
      <c r="Q56" s="7">
        <f t="shared" si="4"/>
        <v>24684</v>
      </c>
      <c r="R56" s="7">
        <f t="shared" si="4"/>
        <v>24708</v>
      </c>
      <c r="S56" s="7">
        <f t="shared" si="4"/>
        <v>24786</v>
      </c>
      <c r="T56" s="7">
        <f t="shared" si="4"/>
        <v>25134</v>
      </c>
      <c r="U56" s="7">
        <f t="shared" si="4"/>
        <v>0</v>
      </c>
      <c r="V56" s="7">
        <f t="shared" si="4"/>
        <v>25272</v>
      </c>
      <c r="W56" s="7">
        <f t="shared" si="4"/>
        <v>0</v>
      </c>
      <c r="X56" s="7">
        <f t="shared" si="4"/>
        <v>26154</v>
      </c>
      <c r="Y56" s="7">
        <f t="shared" si="4"/>
        <v>25476</v>
      </c>
      <c r="Z56" s="7">
        <f t="shared" si="4"/>
        <v>25284</v>
      </c>
      <c r="AA56" s="7">
        <f t="shared" si="4"/>
        <v>25326</v>
      </c>
      <c r="AB56" s="7">
        <f t="shared" si="4"/>
        <v>25584</v>
      </c>
      <c r="AC56" s="7">
        <f t="shared" si="4"/>
        <v>26922</v>
      </c>
      <c r="AD56" s="7">
        <f t="shared" si="4"/>
        <v>0</v>
      </c>
      <c r="AE56" s="7">
        <f t="shared" si="4"/>
        <v>25194</v>
      </c>
      <c r="AF56" s="24">
        <f t="shared" si="4"/>
        <v>25686</v>
      </c>
      <c r="AG56" s="41">
        <f>SUM(B56:AF56)</f>
        <v>614676</v>
      </c>
    </row>
    <row r="57" spans="1:45" x14ac:dyDescent="0.2">
      <c r="A57" s="33" t="s">
        <v>55</v>
      </c>
      <c r="B57" s="7">
        <f t="shared" ref="B57:AF57" si="5">IF(B4="",SUM(B7:B22,B51:B54),SUM(B7:B54))</f>
        <v>41694</v>
      </c>
      <c r="C57" s="7">
        <f t="shared" si="5"/>
        <v>17382</v>
      </c>
      <c r="D57" s="7">
        <f t="shared" si="5"/>
        <v>17406</v>
      </c>
      <c r="E57" s="7">
        <f t="shared" si="5"/>
        <v>18156</v>
      </c>
      <c r="F57" s="7">
        <f t="shared" si="5"/>
        <v>17880</v>
      </c>
      <c r="G57" s="7">
        <f t="shared" si="5"/>
        <v>17544</v>
      </c>
      <c r="H57" s="7">
        <f t="shared" si="5"/>
        <v>18054</v>
      </c>
      <c r="I57" s="7">
        <f t="shared" si="5"/>
        <v>43890</v>
      </c>
      <c r="J57" s="7">
        <f t="shared" si="5"/>
        <v>17988</v>
      </c>
      <c r="K57" s="7">
        <f t="shared" si="5"/>
        <v>18438</v>
      </c>
      <c r="L57" s="7">
        <f t="shared" si="5"/>
        <v>17670</v>
      </c>
      <c r="M57" s="7">
        <f t="shared" si="5"/>
        <v>17622</v>
      </c>
      <c r="N57" s="7">
        <f t="shared" si="5"/>
        <v>17688</v>
      </c>
      <c r="O57" s="7">
        <f t="shared" si="5"/>
        <v>17502</v>
      </c>
      <c r="P57" s="7">
        <f t="shared" si="5"/>
        <v>43278</v>
      </c>
      <c r="Q57" s="7">
        <f t="shared" si="5"/>
        <v>18078</v>
      </c>
      <c r="R57" s="7">
        <f t="shared" si="5"/>
        <v>18102</v>
      </c>
      <c r="S57" s="7">
        <f t="shared" si="5"/>
        <v>18108</v>
      </c>
      <c r="T57" s="7">
        <f t="shared" si="5"/>
        <v>18330</v>
      </c>
      <c r="U57" s="7">
        <f t="shared" si="5"/>
        <v>43776</v>
      </c>
      <c r="V57" s="7">
        <f t="shared" si="5"/>
        <v>18216</v>
      </c>
      <c r="W57" s="7">
        <f t="shared" si="5"/>
        <v>43926</v>
      </c>
      <c r="X57" s="7">
        <f t="shared" si="5"/>
        <v>18666</v>
      </c>
      <c r="Y57" s="7">
        <f t="shared" si="5"/>
        <v>18354</v>
      </c>
      <c r="Z57" s="7">
        <f t="shared" si="5"/>
        <v>18252</v>
      </c>
      <c r="AA57" s="7">
        <f t="shared" si="5"/>
        <v>18516</v>
      </c>
      <c r="AB57" s="7">
        <f t="shared" si="5"/>
        <v>18312</v>
      </c>
      <c r="AC57" s="7">
        <f t="shared" si="5"/>
        <v>19446</v>
      </c>
      <c r="AD57" s="7">
        <f t="shared" si="5"/>
        <v>45798</v>
      </c>
      <c r="AE57" s="7">
        <f t="shared" si="5"/>
        <v>18294</v>
      </c>
      <c r="AF57" s="7">
        <f t="shared" si="5"/>
        <v>18570</v>
      </c>
      <c r="AG57" s="42">
        <f>SUM(B57:AF57)</f>
        <v>714936</v>
      </c>
    </row>
    <row r="58" spans="1:45" x14ac:dyDescent="0.2">
      <c r="A58" s="6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</row>
    <row r="59" spans="1:45" x14ac:dyDescent="0.2">
      <c r="A59" s="23" t="s">
        <v>48</v>
      </c>
      <c r="B59" s="7">
        <f t="shared" ref="B59:AF59" si="6">AVERAGE(B7:B54)</f>
        <v>868.625</v>
      </c>
      <c r="C59" s="7">
        <f t="shared" si="6"/>
        <v>865.75</v>
      </c>
      <c r="D59" s="7">
        <f t="shared" si="6"/>
        <v>878.875</v>
      </c>
      <c r="E59" s="7">
        <f t="shared" si="6"/>
        <v>900.25</v>
      </c>
      <c r="F59" s="7">
        <f t="shared" si="6"/>
        <v>891.375</v>
      </c>
      <c r="G59" s="7">
        <f t="shared" si="6"/>
        <v>874.75</v>
      </c>
      <c r="H59" s="7">
        <f t="shared" si="6"/>
        <v>910.75</v>
      </c>
      <c r="I59" s="7">
        <f t="shared" si="6"/>
        <v>914.375</v>
      </c>
      <c r="J59" s="7">
        <f t="shared" si="6"/>
        <v>883.625</v>
      </c>
      <c r="K59" s="7">
        <f t="shared" si="6"/>
        <v>913.75</v>
      </c>
      <c r="L59" s="7">
        <f t="shared" si="6"/>
        <v>870.875</v>
      </c>
      <c r="M59" s="7">
        <f t="shared" si="6"/>
        <v>877.875</v>
      </c>
      <c r="N59" s="7">
        <f t="shared" si="6"/>
        <v>867.75</v>
      </c>
      <c r="O59" s="7">
        <f t="shared" si="6"/>
        <v>635.125</v>
      </c>
      <c r="P59" s="7">
        <f t="shared" si="6"/>
        <v>901.625</v>
      </c>
      <c r="Q59" s="7">
        <f t="shared" si="6"/>
        <v>890.875</v>
      </c>
      <c r="R59" s="7">
        <f t="shared" si="6"/>
        <v>891.875</v>
      </c>
      <c r="S59" s="7">
        <f t="shared" si="6"/>
        <v>893.625</v>
      </c>
      <c r="T59" s="7">
        <f t="shared" si="6"/>
        <v>905.5</v>
      </c>
      <c r="U59" s="7">
        <f t="shared" si="6"/>
        <v>912</v>
      </c>
      <c r="V59" s="7">
        <f t="shared" si="6"/>
        <v>906</v>
      </c>
      <c r="W59" s="7">
        <f t="shared" si="6"/>
        <v>915.125</v>
      </c>
      <c r="X59" s="7">
        <f t="shared" si="6"/>
        <v>933.75</v>
      </c>
      <c r="Y59" s="7">
        <f t="shared" si="6"/>
        <v>913.125</v>
      </c>
      <c r="Z59" s="7">
        <f t="shared" si="6"/>
        <v>907</v>
      </c>
      <c r="AA59" s="7">
        <f t="shared" si="6"/>
        <v>913.375</v>
      </c>
      <c r="AB59" s="7">
        <f t="shared" si="6"/>
        <v>914.5</v>
      </c>
      <c r="AC59" s="7">
        <f t="shared" si="6"/>
        <v>966</v>
      </c>
      <c r="AD59" s="7">
        <f t="shared" si="6"/>
        <v>954.125</v>
      </c>
      <c r="AE59" s="7">
        <f t="shared" si="6"/>
        <v>906</v>
      </c>
      <c r="AF59" s="7">
        <f t="shared" si="6"/>
        <v>922</v>
      </c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</row>
    <row r="60" spans="1:45" x14ac:dyDescent="0.2">
      <c r="A60" s="23" t="s">
        <v>49</v>
      </c>
      <c r="B60" s="7">
        <f t="shared" ref="B60" si="7">MAX(B7:B54)</f>
        <v>894</v>
      </c>
      <c r="C60" s="7">
        <f t="shared" ref="C60:AF60" si="8">MAX(C7:C54)</f>
        <v>918</v>
      </c>
      <c r="D60" s="7">
        <f t="shared" si="8"/>
        <v>936</v>
      </c>
      <c r="E60" s="7">
        <f t="shared" si="8"/>
        <v>972</v>
      </c>
      <c r="F60" s="7">
        <f t="shared" si="8"/>
        <v>942</v>
      </c>
      <c r="G60" s="7">
        <f t="shared" si="8"/>
        <v>924</v>
      </c>
      <c r="H60" s="7">
        <f t="shared" si="8"/>
        <v>960</v>
      </c>
      <c r="I60" s="7">
        <f t="shared" si="8"/>
        <v>966</v>
      </c>
      <c r="J60" s="7">
        <f t="shared" si="8"/>
        <v>924</v>
      </c>
      <c r="K60" s="7">
        <f t="shared" si="8"/>
        <v>1002</v>
      </c>
      <c r="L60" s="7">
        <f t="shared" si="8"/>
        <v>912</v>
      </c>
      <c r="M60" s="7">
        <f t="shared" si="8"/>
        <v>930</v>
      </c>
      <c r="N60" s="7">
        <f t="shared" si="8"/>
        <v>918</v>
      </c>
      <c r="O60" s="7">
        <f t="shared" si="8"/>
        <v>930</v>
      </c>
      <c r="P60" s="7">
        <f t="shared" si="8"/>
        <v>942</v>
      </c>
      <c r="Q60" s="7">
        <f t="shared" si="8"/>
        <v>936</v>
      </c>
      <c r="R60" s="7">
        <f t="shared" si="8"/>
        <v>930</v>
      </c>
      <c r="S60" s="7">
        <f t="shared" si="8"/>
        <v>936</v>
      </c>
      <c r="T60" s="7">
        <f t="shared" si="8"/>
        <v>960</v>
      </c>
      <c r="U60" s="7">
        <f t="shared" si="8"/>
        <v>948</v>
      </c>
      <c r="V60" s="7">
        <f t="shared" si="8"/>
        <v>948</v>
      </c>
      <c r="W60" s="7">
        <f t="shared" si="8"/>
        <v>948</v>
      </c>
      <c r="X60" s="7">
        <f t="shared" si="8"/>
        <v>1008</v>
      </c>
      <c r="Y60" s="7">
        <f t="shared" si="8"/>
        <v>966</v>
      </c>
      <c r="Z60" s="7">
        <f t="shared" si="8"/>
        <v>954</v>
      </c>
      <c r="AA60" s="7">
        <f t="shared" si="8"/>
        <v>972</v>
      </c>
      <c r="AB60" s="7">
        <f t="shared" si="8"/>
        <v>984</v>
      </c>
      <c r="AC60" s="7">
        <f t="shared" si="8"/>
        <v>1014</v>
      </c>
      <c r="AD60" s="7">
        <f t="shared" si="8"/>
        <v>1020</v>
      </c>
      <c r="AE60" s="7">
        <f t="shared" si="8"/>
        <v>954</v>
      </c>
      <c r="AF60" s="7">
        <f t="shared" si="8"/>
        <v>972</v>
      </c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</row>
    <row r="61" spans="1:45" x14ac:dyDescent="0.2">
      <c r="A61" s="23" t="s">
        <v>50</v>
      </c>
      <c r="B61" s="7">
        <f t="shared" ref="B61" si="9">MIN(B7:B54)</f>
        <v>774</v>
      </c>
      <c r="C61" s="7">
        <f t="shared" ref="C61:AF61" si="10">MIN(C7:C54)</f>
        <v>750</v>
      </c>
      <c r="D61" s="7">
        <f t="shared" si="10"/>
        <v>786</v>
      </c>
      <c r="E61" s="7">
        <f t="shared" si="10"/>
        <v>810</v>
      </c>
      <c r="F61" s="7">
        <f t="shared" si="10"/>
        <v>810</v>
      </c>
      <c r="G61" s="7">
        <f t="shared" si="10"/>
        <v>774</v>
      </c>
      <c r="H61" s="7">
        <f t="shared" si="10"/>
        <v>810</v>
      </c>
      <c r="I61" s="7">
        <f t="shared" si="10"/>
        <v>822</v>
      </c>
      <c r="J61" s="7">
        <f t="shared" si="10"/>
        <v>750</v>
      </c>
      <c r="K61" s="7">
        <f t="shared" si="10"/>
        <v>792</v>
      </c>
      <c r="L61" s="7">
        <f t="shared" si="10"/>
        <v>750</v>
      </c>
      <c r="M61" s="7">
        <f t="shared" si="10"/>
        <v>780</v>
      </c>
      <c r="N61" s="7">
        <f t="shared" si="10"/>
        <v>750</v>
      </c>
      <c r="O61" s="7">
        <f t="shared" si="10"/>
        <v>0</v>
      </c>
      <c r="P61" s="7">
        <f t="shared" si="10"/>
        <v>798</v>
      </c>
      <c r="Q61" s="7">
        <f t="shared" si="10"/>
        <v>798</v>
      </c>
      <c r="R61" s="7">
        <f t="shared" si="10"/>
        <v>792</v>
      </c>
      <c r="S61" s="7">
        <f t="shared" si="10"/>
        <v>780</v>
      </c>
      <c r="T61" s="7">
        <f t="shared" si="10"/>
        <v>810</v>
      </c>
      <c r="U61" s="7">
        <f t="shared" si="10"/>
        <v>822</v>
      </c>
      <c r="V61" s="7">
        <f t="shared" si="10"/>
        <v>816</v>
      </c>
      <c r="W61" s="7">
        <f t="shared" si="10"/>
        <v>834</v>
      </c>
      <c r="X61" s="7">
        <f t="shared" si="10"/>
        <v>822</v>
      </c>
      <c r="Y61" s="7">
        <f t="shared" si="10"/>
        <v>816</v>
      </c>
      <c r="Z61" s="7">
        <f t="shared" si="10"/>
        <v>792</v>
      </c>
      <c r="AA61" s="7">
        <f t="shared" si="10"/>
        <v>816</v>
      </c>
      <c r="AB61" s="7">
        <f t="shared" si="10"/>
        <v>786</v>
      </c>
      <c r="AC61" s="7">
        <f t="shared" si="10"/>
        <v>864</v>
      </c>
      <c r="AD61" s="7">
        <f t="shared" si="10"/>
        <v>822</v>
      </c>
      <c r="AE61" s="7">
        <f t="shared" si="10"/>
        <v>810</v>
      </c>
      <c r="AF61" s="7">
        <f t="shared" si="10"/>
        <v>828</v>
      </c>
    </row>
  </sheetData>
  <mergeCells count="2">
    <mergeCell ref="A5:A6"/>
    <mergeCell ref="AG53:AG54"/>
  </mergeCells>
  <phoneticPr fontId="2"/>
  <pageMargins left="0.25" right="0.25" top="0.75" bottom="0.75" header="0.3" footer="0.3"/>
  <pageSetup paperSize="9" scale="57" orientation="landscape" r:id="rId1"/>
  <headerFooter>
    <oddHeader>&amp;R別紙５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32"/>
  <sheetViews>
    <sheetView view="pageBreakPreview" topLeftCell="B10" zoomScale="90" zoomScaleNormal="100" zoomScaleSheetLayoutView="90" workbookViewId="0">
      <selection activeCell="AG9" sqref="AG9"/>
    </sheetView>
  </sheetViews>
  <sheetFormatPr defaultColWidth="9" defaultRowHeight="16.2" x14ac:dyDescent="0.2"/>
  <cols>
    <col min="1" max="1" width="4.109375" style="69" hidden="1" customWidth="1"/>
    <col min="2" max="2" width="7.33203125" style="159" customWidth="1"/>
    <col min="3" max="6" width="16.88671875" style="159" customWidth="1"/>
    <col min="7" max="7" width="12.33203125" style="69" customWidth="1"/>
    <col min="8" max="8" width="18.21875" style="159" customWidth="1"/>
    <col min="9" max="9" width="12.77734375" style="69" customWidth="1"/>
    <col min="10" max="10" width="9" style="69"/>
    <col min="11" max="14" width="12.6640625" style="69" customWidth="1"/>
    <col min="15" max="16384" width="9" style="69"/>
  </cols>
  <sheetData>
    <row r="1" spans="1:14" ht="24" customHeight="1" x14ac:dyDescent="0.2">
      <c r="B1" s="212" t="s">
        <v>189</v>
      </c>
      <c r="C1" s="212"/>
      <c r="D1" s="212"/>
      <c r="E1" s="212"/>
      <c r="F1" s="212"/>
      <c r="H1" s="178"/>
      <c r="J1" s="69" t="s">
        <v>167</v>
      </c>
    </row>
    <row r="3" spans="1:14" ht="26.25" customHeight="1" x14ac:dyDescent="0.2">
      <c r="B3" s="179" t="s">
        <v>69</v>
      </c>
      <c r="C3" s="216" t="s">
        <v>70</v>
      </c>
      <c r="D3" s="217"/>
      <c r="E3" s="217"/>
      <c r="F3" s="218"/>
      <c r="G3" s="214" t="s">
        <v>181</v>
      </c>
      <c r="H3" s="215"/>
      <c r="J3" s="219" t="s">
        <v>69</v>
      </c>
      <c r="K3" s="216" t="s">
        <v>70</v>
      </c>
      <c r="L3" s="217"/>
      <c r="M3" s="217"/>
      <c r="N3" s="218"/>
    </row>
    <row r="4" spans="1:14" ht="45.75" customHeight="1" thickBot="1" x14ac:dyDescent="0.25">
      <c r="B4" s="180"/>
      <c r="C4" s="70" t="s">
        <v>71</v>
      </c>
      <c r="D4" s="70" t="s">
        <v>72</v>
      </c>
      <c r="E4" s="180" t="s">
        <v>73</v>
      </c>
      <c r="F4" s="180" t="s">
        <v>74</v>
      </c>
      <c r="G4" s="183" t="s">
        <v>180</v>
      </c>
      <c r="H4" s="72" t="s">
        <v>182</v>
      </c>
      <c r="J4" s="220"/>
      <c r="K4" s="70" t="s">
        <v>71</v>
      </c>
      <c r="L4" s="70" t="s">
        <v>72</v>
      </c>
      <c r="M4" s="71" t="s">
        <v>73</v>
      </c>
      <c r="N4" s="71" t="s">
        <v>74</v>
      </c>
    </row>
    <row r="5" spans="1:14" ht="26.25" customHeight="1" thickTop="1" thickBot="1" x14ac:dyDescent="0.4">
      <c r="A5" s="69">
        <v>4</v>
      </c>
      <c r="B5" s="73">
        <v>4</v>
      </c>
      <c r="C5" s="142" t="s">
        <v>75</v>
      </c>
      <c r="D5" s="143">
        <f>IF('4月'!AG56=0,月別実績!L5,'4月'!AG56)</f>
        <v>626796</v>
      </c>
      <c r="E5" s="144">
        <f>IF('4月'!AG57=0,M5,'4月'!AG57)</f>
        <v>725736</v>
      </c>
      <c r="F5" s="197">
        <f>D5+E5</f>
        <v>1352532</v>
      </c>
      <c r="G5" s="199"/>
      <c r="H5" s="198">
        <f>ROUNDDOWN(ROUNDDOWN((D5*$D$22+E5*$D$23+G5),0)*1.1,0)</f>
        <v>19341207</v>
      </c>
      <c r="I5" s="69" t="s">
        <v>168</v>
      </c>
      <c r="J5" s="73">
        <v>4</v>
      </c>
      <c r="K5" s="154" t="s">
        <v>75</v>
      </c>
      <c r="L5" s="155">
        <v>571200</v>
      </c>
      <c r="M5" s="153">
        <v>667600</v>
      </c>
      <c r="N5" s="75">
        <f>L5+M5</f>
        <v>1238800</v>
      </c>
    </row>
    <row r="6" spans="1:14" ht="26.25" customHeight="1" x14ac:dyDescent="0.35">
      <c r="A6" s="69">
        <v>5</v>
      </c>
      <c r="B6" s="77">
        <v>5</v>
      </c>
      <c r="C6" s="146" t="s">
        <v>75</v>
      </c>
      <c r="D6" s="143">
        <f>IF('5月'!AG56=0,月別実績!L6,'5月'!AG56)</f>
        <v>552756</v>
      </c>
      <c r="E6" s="144">
        <f>IF('5月'!AG57=0,M6,'5月'!AG57)</f>
        <v>782934</v>
      </c>
      <c r="F6" s="147">
        <f>D6+E6</f>
        <v>1335690</v>
      </c>
      <c r="G6" s="144"/>
      <c r="H6" s="145">
        <f>ROUNDDOWN(ROUNDDOWN((D6*$D$22+E6*$D$23),0)*1.1,0)</f>
        <v>19100367</v>
      </c>
      <c r="I6" s="69" t="s">
        <v>179</v>
      </c>
      <c r="J6" s="77">
        <v>5</v>
      </c>
      <c r="K6" s="152" t="s">
        <v>75</v>
      </c>
      <c r="L6" s="155">
        <v>523600</v>
      </c>
      <c r="M6" s="153">
        <v>757520</v>
      </c>
      <c r="N6" s="79">
        <f>L6+M6</f>
        <v>1281120</v>
      </c>
    </row>
    <row r="7" spans="1:14" ht="26.25" customHeight="1" x14ac:dyDescent="0.35">
      <c r="A7" s="69">
        <v>6</v>
      </c>
      <c r="B7" s="77">
        <v>6</v>
      </c>
      <c r="C7" s="146" t="s">
        <v>75</v>
      </c>
      <c r="D7" s="143">
        <f>IF('6月'!AG56=0,月別実績!L7,'6月'!AG56)</f>
        <v>607044</v>
      </c>
      <c r="E7" s="144">
        <f>IF('6月'!AG57=0,M7,'6月'!AG57)</f>
        <v>660060</v>
      </c>
      <c r="F7" s="147">
        <f t="shared" ref="F7" si="0">D7+E7</f>
        <v>1267104</v>
      </c>
      <c r="G7" s="147"/>
      <c r="H7" s="145">
        <f>ROUNDDOWN(ROUNDDOWN((D7*$D$22+E7*$D$23),0)*1.1,0)</f>
        <v>18119587</v>
      </c>
      <c r="I7" s="69" t="s">
        <v>169</v>
      </c>
      <c r="J7" s="77">
        <v>6</v>
      </c>
      <c r="K7" s="152" t="s">
        <v>75</v>
      </c>
      <c r="L7" s="155">
        <v>595000</v>
      </c>
      <c r="M7" s="153">
        <v>643800</v>
      </c>
      <c r="N7" s="79">
        <f t="shared" ref="N7" si="1">L7+M7</f>
        <v>1238800</v>
      </c>
    </row>
    <row r="8" spans="1:14" ht="26.25" customHeight="1" x14ac:dyDescent="0.35">
      <c r="A8" s="69">
        <v>7</v>
      </c>
      <c r="B8" s="77">
        <v>7</v>
      </c>
      <c r="C8" s="148">
        <f>IF('7月'!AG56=0,K8,'7月'!AG56)</f>
        <v>627582</v>
      </c>
      <c r="D8" s="146" t="s">
        <v>75</v>
      </c>
      <c r="E8" s="144">
        <f>IF('7月'!AG57=0,M8,'7月'!AG57)</f>
        <v>684240</v>
      </c>
      <c r="F8" s="147">
        <f>C8+E8</f>
        <v>1311822</v>
      </c>
      <c r="G8" s="147"/>
      <c r="H8" s="145">
        <f>ROUNDDOWN(ROUNDDOWN((C8*$D$21+E8*$D$23),0)*1.1,0)</f>
        <v>18759054</v>
      </c>
      <c r="J8" s="77">
        <v>7</v>
      </c>
      <c r="K8" s="156">
        <v>618800</v>
      </c>
      <c r="L8" s="157" t="s">
        <v>75</v>
      </c>
      <c r="M8" s="158">
        <v>661200</v>
      </c>
      <c r="N8" s="79">
        <f>K8+M8</f>
        <v>1280000</v>
      </c>
    </row>
    <row r="9" spans="1:14" ht="26.25" customHeight="1" x14ac:dyDescent="0.35">
      <c r="A9" s="69">
        <v>8</v>
      </c>
      <c r="B9" s="77">
        <v>8</v>
      </c>
      <c r="C9" s="148">
        <f>IF('8月'!AG56=0,K9,'8月'!AG56)</f>
        <v>584124</v>
      </c>
      <c r="D9" s="146" t="s">
        <v>75</v>
      </c>
      <c r="E9" s="144">
        <f>IF('8月'!AG57=0,M9,'8月'!AG57)</f>
        <v>709896</v>
      </c>
      <c r="F9" s="147">
        <f>C9+E9</f>
        <v>1294020</v>
      </c>
      <c r="G9" s="147"/>
      <c r="H9" s="145">
        <f>ROUNDDOWN(ROUNDDOWN((C9*$D$21+E9*$D$23),0)*1.1,0)</f>
        <v>18504486</v>
      </c>
      <c r="J9" s="77">
        <v>8</v>
      </c>
      <c r="K9" s="156">
        <v>595000</v>
      </c>
      <c r="L9" s="157" t="s">
        <v>75</v>
      </c>
      <c r="M9" s="158">
        <v>685560</v>
      </c>
      <c r="N9" s="79">
        <f>K9+M9</f>
        <v>1280560</v>
      </c>
    </row>
    <row r="10" spans="1:14" ht="26.25" customHeight="1" thickBot="1" x14ac:dyDescent="0.4">
      <c r="A10" s="69">
        <v>9</v>
      </c>
      <c r="B10" s="80">
        <v>9</v>
      </c>
      <c r="C10" s="149">
        <f>IF('9月'!AG56=0,K10,'9月'!AG56)</f>
        <v>586938</v>
      </c>
      <c r="D10" s="150" t="s">
        <v>75</v>
      </c>
      <c r="E10" s="151">
        <f>IF('9月'!AG57=0,M10,'9月'!AG57)</f>
        <v>705846</v>
      </c>
      <c r="F10" s="151">
        <f>C10+E10</f>
        <v>1292784</v>
      </c>
      <c r="G10" s="151"/>
      <c r="H10" s="145">
        <f>ROUNDDOWN(ROUNDDOWN((C10*$D$21+E10*$D$23),0)*1.1,0)</f>
        <v>18486811</v>
      </c>
      <c r="J10" s="80">
        <v>9</v>
      </c>
      <c r="K10" s="156">
        <v>571200</v>
      </c>
      <c r="L10" s="157" t="s">
        <v>75</v>
      </c>
      <c r="M10" s="158">
        <v>667600</v>
      </c>
      <c r="N10" s="82">
        <f>K10+M10</f>
        <v>1238800</v>
      </c>
    </row>
    <row r="11" spans="1:14" ht="26.25" customHeight="1" thickTop="1" thickBot="1" x14ac:dyDescent="0.4">
      <c r="B11" s="83" t="s">
        <v>76</v>
      </c>
      <c r="C11" s="84">
        <f>SUM(C8:C10)</f>
        <v>1798644</v>
      </c>
      <c r="D11" s="85">
        <f>SUM(D5:D7)</f>
        <v>1786596</v>
      </c>
      <c r="E11" s="86">
        <f>SUM(E5:E10)</f>
        <v>4268712</v>
      </c>
      <c r="F11" s="87">
        <f>SUM(F5:F10)</f>
        <v>7853952</v>
      </c>
      <c r="G11" s="87"/>
      <c r="H11" s="88">
        <f>SUM(H5:H10)</f>
        <v>112311512</v>
      </c>
      <c r="J11" s="83" t="s">
        <v>76</v>
      </c>
      <c r="K11" s="84">
        <f>SUM(K8:K10)</f>
        <v>1785000</v>
      </c>
      <c r="L11" s="85">
        <f>SUM(L5:L7)</f>
        <v>1689800</v>
      </c>
      <c r="M11" s="86">
        <f>SUM(M5:M10)</f>
        <v>4083280</v>
      </c>
      <c r="N11" s="87">
        <f>SUM(N5:N10)</f>
        <v>7558080</v>
      </c>
    </row>
    <row r="12" spans="1:14" ht="26.25" customHeight="1" thickTop="1" x14ac:dyDescent="0.35">
      <c r="A12" s="69">
        <v>10</v>
      </c>
      <c r="B12" s="73">
        <v>10</v>
      </c>
      <c r="C12" s="142" t="s">
        <v>75</v>
      </c>
      <c r="D12" s="148">
        <f>IF('10月'!AG56=0,月別実績!L12,'10月'!AG56)</f>
        <v>257304</v>
      </c>
      <c r="E12" s="165">
        <f>IF('10月'!AG57=0,M12,'10月'!AG57)</f>
        <v>234858</v>
      </c>
      <c r="F12" s="166">
        <f t="shared" ref="F12:F17" si="2">D12+E12</f>
        <v>492162</v>
      </c>
      <c r="G12" s="166"/>
      <c r="H12" s="145">
        <f t="shared" ref="H12:H17" si="3">ROUNDDOWN(ROUNDDOWN((D12*$D$22+E12*$D$23),0)*1.1,0)</f>
        <v>7037916</v>
      </c>
      <c r="I12" s="159" t="s">
        <v>168</v>
      </c>
      <c r="J12" s="73">
        <v>10</v>
      </c>
      <c r="K12" s="74" t="s">
        <v>75</v>
      </c>
      <c r="L12" s="160">
        <v>222200</v>
      </c>
      <c r="M12" s="161">
        <v>206360</v>
      </c>
      <c r="N12" s="90">
        <f t="shared" ref="N12:N17" si="4">L12+M12</f>
        <v>428560</v>
      </c>
    </row>
    <row r="13" spans="1:14" ht="26.25" customHeight="1" x14ac:dyDescent="0.35">
      <c r="A13" s="69">
        <v>11</v>
      </c>
      <c r="B13" s="77">
        <v>11</v>
      </c>
      <c r="C13" s="146" t="s">
        <v>75</v>
      </c>
      <c r="D13" s="148">
        <f>IF('11月'!AG56=0,月別実績!L13,'11月'!AG56)</f>
        <v>623112</v>
      </c>
      <c r="E13" s="165">
        <f>IF('11月'!AG57=0,M13,'11月'!AG57)</f>
        <v>790182</v>
      </c>
      <c r="F13" s="166">
        <f t="shared" si="2"/>
        <v>1413294</v>
      </c>
      <c r="G13" s="166"/>
      <c r="H13" s="145">
        <f t="shared" si="3"/>
        <v>20210104</v>
      </c>
      <c r="I13" s="159" t="s">
        <v>179</v>
      </c>
      <c r="J13" s="77">
        <v>11</v>
      </c>
      <c r="K13" s="78" t="s">
        <v>75</v>
      </c>
      <c r="L13" s="160">
        <v>547400</v>
      </c>
      <c r="M13" s="161">
        <v>692520</v>
      </c>
      <c r="N13" s="90">
        <f t="shared" si="4"/>
        <v>1239920</v>
      </c>
    </row>
    <row r="14" spans="1:14" ht="26.25" customHeight="1" x14ac:dyDescent="0.35">
      <c r="A14" s="69">
        <v>12</v>
      </c>
      <c r="B14" s="77">
        <v>12</v>
      </c>
      <c r="C14" s="146" t="s">
        <v>75</v>
      </c>
      <c r="D14" s="148">
        <f>IF('12月'!AG56=0,月別実績!L14,'12月'!AG56)</f>
        <v>668994</v>
      </c>
      <c r="E14" s="165">
        <f>IF('12月'!AG57=0,M14,'12月'!AG57)</f>
        <v>761688</v>
      </c>
      <c r="F14" s="166">
        <f t="shared" si="2"/>
        <v>1430682</v>
      </c>
      <c r="G14" s="166"/>
      <c r="H14" s="145">
        <f t="shared" si="3"/>
        <v>20458752</v>
      </c>
      <c r="I14" s="159" t="s">
        <v>169</v>
      </c>
      <c r="J14" s="77">
        <v>12</v>
      </c>
      <c r="K14" s="78" t="s">
        <v>75</v>
      </c>
      <c r="L14" s="160">
        <v>595000</v>
      </c>
      <c r="M14" s="161">
        <v>685560</v>
      </c>
      <c r="N14" s="90">
        <f t="shared" si="4"/>
        <v>1280560</v>
      </c>
    </row>
    <row r="15" spans="1:14" ht="26.25" customHeight="1" x14ac:dyDescent="0.35">
      <c r="A15" s="69">
        <v>13</v>
      </c>
      <c r="B15" s="77">
        <v>1</v>
      </c>
      <c r="C15" s="146" t="s">
        <v>75</v>
      </c>
      <c r="D15" s="148">
        <f>IF('1月'!AG56=0,月別実績!L15,'1月'!AG56)</f>
        <v>598866</v>
      </c>
      <c r="E15" s="165">
        <f>IF('1月'!AG57=0,M15,'1月'!AG57)</f>
        <v>794250</v>
      </c>
      <c r="F15" s="166">
        <f t="shared" si="2"/>
        <v>1393116</v>
      </c>
      <c r="G15" s="166"/>
      <c r="H15" s="145">
        <f t="shared" si="3"/>
        <v>19921558</v>
      </c>
      <c r="I15" s="159"/>
      <c r="J15" s="77">
        <v>1</v>
      </c>
      <c r="K15" s="78" t="s">
        <v>75</v>
      </c>
      <c r="L15" s="160">
        <v>547400</v>
      </c>
      <c r="M15" s="161">
        <v>734280</v>
      </c>
      <c r="N15" s="90">
        <f t="shared" si="4"/>
        <v>1281680</v>
      </c>
    </row>
    <row r="16" spans="1:14" ht="26.25" customHeight="1" x14ac:dyDescent="0.35">
      <c r="A16" s="69">
        <v>14</v>
      </c>
      <c r="B16" s="77">
        <v>2</v>
      </c>
      <c r="C16" s="146" t="s">
        <v>75</v>
      </c>
      <c r="D16" s="148">
        <f>IF('2月'!AG56=0,月別実績!L16,'2月'!AG56)</f>
        <v>562638</v>
      </c>
      <c r="E16" s="165">
        <f>IF('2月'!AG57=0,M16,'2月'!AG57)</f>
        <v>685962</v>
      </c>
      <c r="F16" s="166">
        <f t="shared" si="2"/>
        <v>1248600</v>
      </c>
      <c r="G16" s="166"/>
      <c r="H16" s="145">
        <f t="shared" si="3"/>
        <v>17854980</v>
      </c>
      <c r="J16" s="77">
        <v>2</v>
      </c>
      <c r="K16" s="78" t="s">
        <v>75</v>
      </c>
      <c r="L16" s="162">
        <v>523600</v>
      </c>
      <c r="M16" s="161">
        <v>633360</v>
      </c>
      <c r="N16" s="90">
        <f t="shared" si="4"/>
        <v>1156960</v>
      </c>
    </row>
    <row r="17" spans="1:14" ht="26.25" customHeight="1" thickBot="1" x14ac:dyDescent="0.4">
      <c r="A17" s="69">
        <v>15</v>
      </c>
      <c r="B17" s="80">
        <v>3</v>
      </c>
      <c r="C17" s="150" t="s">
        <v>75</v>
      </c>
      <c r="D17" s="149">
        <f>IF('3月'!AG56=0,月別実績!L17,'3月'!AG56)</f>
        <v>614676</v>
      </c>
      <c r="E17" s="167">
        <f>IF('3月'!AG57=0,M17,'3月'!AG57)</f>
        <v>714936</v>
      </c>
      <c r="F17" s="167">
        <f t="shared" si="2"/>
        <v>1329612</v>
      </c>
      <c r="G17" s="167"/>
      <c r="H17" s="168">
        <f t="shared" si="3"/>
        <v>19013451</v>
      </c>
      <c r="J17" s="80">
        <v>3</v>
      </c>
      <c r="K17" s="81" t="s">
        <v>75</v>
      </c>
      <c r="L17" s="163">
        <v>595000</v>
      </c>
      <c r="M17" s="164">
        <v>685560</v>
      </c>
      <c r="N17" s="91">
        <f t="shared" si="4"/>
        <v>1280560</v>
      </c>
    </row>
    <row r="18" spans="1:14" ht="26.25" customHeight="1" thickTop="1" thickBot="1" x14ac:dyDescent="0.4">
      <c r="B18" s="73" t="s">
        <v>77</v>
      </c>
      <c r="C18" s="75">
        <f>C11</f>
        <v>1798644</v>
      </c>
      <c r="D18" s="89">
        <f>SUM(D11:D17)</f>
        <v>5112186</v>
      </c>
      <c r="E18" s="89">
        <f>SUM(E11:E17)</f>
        <v>8250588</v>
      </c>
      <c r="F18" s="89">
        <f>SUM(F11:F17)</f>
        <v>15161418</v>
      </c>
      <c r="G18" s="184"/>
      <c r="H18" s="76">
        <f>SUM(H11:H17)</f>
        <v>216808273</v>
      </c>
      <c r="J18" s="73" t="s">
        <v>77</v>
      </c>
      <c r="K18" s="75">
        <f>K11</f>
        <v>1785000</v>
      </c>
      <c r="L18" s="89">
        <f>SUM(L11:L17)</f>
        <v>4720400</v>
      </c>
      <c r="M18" s="89">
        <f>SUM(M11:M17)</f>
        <v>7720920</v>
      </c>
      <c r="N18" s="89">
        <f>SUM(N11:N17)</f>
        <v>14226320</v>
      </c>
    </row>
    <row r="19" spans="1:14" ht="26.25" customHeight="1" thickBot="1" x14ac:dyDescent="0.4">
      <c r="B19" s="92"/>
      <c r="C19" s="93"/>
      <c r="D19" s="94"/>
      <c r="E19" s="94"/>
      <c r="F19" s="95"/>
      <c r="G19" s="98" t="s">
        <v>79</v>
      </c>
      <c r="H19" s="99">
        <f>H18+H24</f>
        <v>216808273</v>
      </c>
    </row>
    <row r="20" spans="1:14" ht="27" customHeight="1" x14ac:dyDescent="0.2">
      <c r="C20" s="178" t="s">
        <v>78</v>
      </c>
      <c r="D20" s="178"/>
      <c r="G20" s="100"/>
    </row>
    <row r="21" spans="1:14" x14ac:dyDescent="0.2">
      <c r="C21" s="100" t="s">
        <v>80</v>
      </c>
      <c r="D21" s="101">
        <v>13</v>
      </c>
      <c r="G21" s="100" t="s">
        <v>82</v>
      </c>
      <c r="H21" s="102">
        <v>203436000</v>
      </c>
    </row>
    <row r="22" spans="1:14" x14ac:dyDescent="0.2">
      <c r="C22" s="100" t="s">
        <v>81</v>
      </c>
      <c r="D22" s="101">
        <v>13</v>
      </c>
      <c r="G22" s="100" t="s">
        <v>83</v>
      </c>
      <c r="H22" s="103">
        <f>H19/H21</f>
        <v>1.0657320877327514</v>
      </c>
    </row>
    <row r="23" spans="1:14" x14ac:dyDescent="0.2">
      <c r="C23" s="100" t="s">
        <v>73</v>
      </c>
      <c r="D23" s="101">
        <v>13</v>
      </c>
    </row>
    <row r="24" spans="1:14" ht="18" x14ac:dyDescent="0.35">
      <c r="G24" s="97"/>
      <c r="H24" s="96"/>
    </row>
    <row r="25" spans="1:14" x14ac:dyDescent="0.2">
      <c r="F25" s="100"/>
      <c r="H25" s="103"/>
    </row>
    <row r="26" spans="1:14" x14ac:dyDescent="0.2">
      <c r="H26" s="182"/>
    </row>
    <row r="27" spans="1:14" ht="17.25" customHeight="1" x14ac:dyDescent="0.2">
      <c r="B27" s="104" t="s">
        <v>84</v>
      </c>
      <c r="C27" s="182" t="s">
        <v>85</v>
      </c>
      <c r="D27" s="182"/>
      <c r="E27" s="182"/>
      <c r="F27" s="182"/>
      <c r="H27" s="182"/>
    </row>
    <row r="28" spans="1:14" ht="17.25" customHeight="1" x14ac:dyDescent="0.2">
      <c r="B28" s="105"/>
      <c r="C28" s="182" t="s">
        <v>86</v>
      </c>
      <c r="D28" s="182"/>
      <c r="E28" s="182"/>
      <c r="F28" s="182"/>
      <c r="H28" s="181"/>
    </row>
    <row r="29" spans="1:14" ht="34.5" customHeight="1" x14ac:dyDescent="0.2">
      <c r="B29" s="105"/>
      <c r="C29" s="213" t="s">
        <v>87</v>
      </c>
      <c r="D29" s="213"/>
      <c r="E29" s="213"/>
      <c r="F29" s="213"/>
      <c r="G29" s="213"/>
      <c r="H29" s="182"/>
    </row>
    <row r="30" spans="1:14" x14ac:dyDescent="0.2">
      <c r="C30" s="182" t="s">
        <v>88</v>
      </c>
      <c r="D30" s="182"/>
      <c r="E30" s="182"/>
      <c r="F30" s="182"/>
      <c r="H30" s="182"/>
    </row>
    <row r="31" spans="1:14" x14ac:dyDescent="0.2">
      <c r="B31" s="105"/>
      <c r="C31" s="182" t="s">
        <v>89</v>
      </c>
      <c r="D31" s="182"/>
      <c r="E31" s="182"/>
      <c r="F31" s="182"/>
      <c r="H31" s="182"/>
    </row>
    <row r="32" spans="1:14" x14ac:dyDescent="0.2">
      <c r="B32" s="105"/>
      <c r="C32" s="182" t="s">
        <v>90</v>
      </c>
      <c r="D32" s="182"/>
      <c r="E32" s="182"/>
      <c r="F32" s="182"/>
    </row>
  </sheetData>
  <mergeCells count="6">
    <mergeCell ref="B1:F1"/>
    <mergeCell ref="C29:G29"/>
    <mergeCell ref="G3:H3"/>
    <mergeCell ref="K3:N3"/>
    <mergeCell ref="J3:J4"/>
    <mergeCell ref="C3:F3"/>
  </mergeCells>
  <phoneticPr fontId="2"/>
  <conditionalFormatting sqref="C5:H5">
    <cfRule type="expression" dxfId="11" priority="13">
      <formula>$F$5=$N$5</formula>
    </cfRule>
  </conditionalFormatting>
  <conditionalFormatting sqref="C6:H6">
    <cfRule type="expression" dxfId="10" priority="15">
      <formula>$F$6=$N$6</formula>
    </cfRule>
  </conditionalFormatting>
  <conditionalFormatting sqref="C7:H7">
    <cfRule type="expression" dxfId="9" priority="17">
      <formula>$F$7=$N$7</formula>
    </cfRule>
  </conditionalFormatting>
  <conditionalFormatting sqref="C8:H8">
    <cfRule type="expression" dxfId="8" priority="19">
      <formula>$F$8=$N$8</formula>
    </cfRule>
  </conditionalFormatting>
  <conditionalFormatting sqref="C9:H9">
    <cfRule type="expression" dxfId="7" priority="21">
      <formula>$F$9=$N$9</formula>
    </cfRule>
  </conditionalFormatting>
  <conditionalFormatting sqref="C10:H10">
    <cfRule type="expression" dxfId="6" priority="23">
      <formula>$F$10=$N$10</formula>
    </cfRule>
  </conditionalFormatting>
  <conditionalFormatting sqref="C12:H12">
    <cfRule type="expression" dxfId="5" priority="25">
      <formula>$F$12=$N$12</formula>
    </cfRule>
  </conditionalFormatting>
  <conditionalFormatting sqref="C13:H13">
    <cfRule type="expression" dxfId="4" priority="27">
      <formula>$F$13=$N$13</formula>
    </cfRule>
  </conditionalFormatting>
  <conditionalFormatting sqref="C14:H14">
    <cfRule type="expression" dxfId="3" priority="29">
      <formula>$F$14=$N$14</formula>
    </cfRule>
  </conditionalFormatting>
  <conditionalFormatting sqref="C15:H15">
    <cfRule type="expression" dxfId="2" priority="31">
      <formula>$F$15=$N$15</formula>
    </cfRule>
  </conditionalFormatting>
  <conditionalFormatting sqref="C16:H16">
    <cfRule type="expression" dxfId="1" priority="33">
      <formula>$F$16=$N$16</formula>
    </cfRule>
  </conditionalFormatting>
  <conditionalFormatting sqref="C17:H17">
    <cfRule type="expression" dxfId="0" priority="35">
      <formula>$F$17=$N$17</formula>
    </cfRule>
  </conditionalFormatting>
  <pageMargins left="1.02" right="0.25" top="0.75" bottom="0.75" header="0.3" footer="0.3"/>
  <pageSetup paperSize="9" scale="8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O76"/>
  <sheetViews>
    <sheetView view="pageBreakPreview" topLeftCell="A34" zoomScale="99" zoomScaleNormal="100" zoomScaleSheetLayoutView="99" workbookViewId="0">
      <selection activeCell="AG9" sqref="AG9"/>
    </sheetView>
  </sheetViews>
  <sheetFormatPr defaultColWidth="9" defaultRowHeight="9.6" x14ac:dyDescent="0.2"/>
  <cols>
    <col min="1" max="16" width="3" style="106" customWidth="1"/>
    <col min="17" max="19" width="3" style="107" customWidth="1"/>
    <col min="20" max="32" width="3" style="106" customWidth="1"/>
    <col min="33" max="33" width="6" style="106" customWidth="1"/>
    <col min="34" max="34" width="10" style="106" customWidth="1"/>
    <col min="35" max="35" width="5.33203125" style="106" customWidth="1"/>
    <col min="36" max="36" width="12.88671875" style="106" customWidth="1"/>
    <col min="37" max="37" width="12.109375" style="106" customWidth="1"/>
    <col min="38" max="38" width="16.21875" style="106" customWidth="1"/>
    <col min="39" max="39" width="2.88671875" style="106" customWidth="1"/>
    <col min="40" max="40" width="13.109375" style="106" customWidth="1"/>
    <col min="41" max="41" width="9.77734375" style="106" customWidth="1"/>
    <col min="42" max="48" width="3" style="106" customWidth="1"/>
    <col min="49" max="16384" width="9" style="106"/>
  </cols>
  <sheetData>
    <row r="1" spans="1:41" ht="15.75" customHeight="1" thickBot="1" x14ac:dyDescent="0.25">
      <c r="A1" s="134"/>
      <c r="B1" s="201"/>
      <c r="C1" s="202"/>
      <c r="D1" s="185"/>
      <c r="G1" s="185"/>
      <c r="H1" s="200"/>
      <c r="I1" s="200"/>
      <c r="J1" s="185"/>
      <c r="K1" s="200"/>
      <c r="L1" s="200"/>
      <c r="M1" s="185"/>
      <c r="N1" s="200"/>
      <c r="O1" s="200"/>
      <c r="P1" s="185"/>
      <c r="Q1" s="139"/>
      <c r="R1" s="106"/>
      <c r="S1" s="106"/>
      <c r="T1" s="186"/>
      <c r="U1" s="186"/>
      <c r="V1" s="186"/>
      <c r="W1" s="185"/>
      <c r="X1" s="200"/>
      <c r="Y1" s="200"/>
      <c r="Z1" s="200"/>
      <c r="AA1" s="200"/>
      <c r="AB1" s="185"/>
      <c r="AC1" s="141"/>
      <c r="AD1" s="174"/>
      <c r="AG1" s="108" t="s">
        <v>98</v>
      </c>
      <c r="AH1" s="109" t="s">
        <v>99</v>
      </c>
      <c r="AI1" s="109" t="s">
        <v>100</v>
      </c>
      <c r="AJ1" s="109" t="s">
        <v>101</v>
      </c>
      <c r="AK1" s="109" t="s">
        <v>102</v>
      </c>
      <c r="AL1" s="109" t="s">
        <v>103</v>
      </c>
      <c r="AM1" s="110">
        <f>COUNT(AH$2:AH$1048576,AK$2:AK$1048576)</f>
        <v>22</v>
      </c>
      <c r="AN1" s="111">
        <f>IF(AM$1&lt;ROW(),"",SMALL((AH:AH,AK:AK),ROW()))</f>
        <v>45658</v>
      </c>
      <c r="AO1" s="106">
        <f>WORKDAY(AN1,-1,AN1:AN25)</f>
        <v>45657</v>
      </c>
    </row>
    <row r="2" spans="1:41" ht="15.75" customHeight="1" x14ac:dyDescent="0.2">
      <c r="A2" s="242" t="s">
        <v>91</v>
      </c>
      <c r="B2" s="242"/>
      <c r="C2" s="242"/>
      <c r="D2" s="242"/>
      <c r="E2" s="242" t="s">
        <v>92</v>
      </c>
      <c r="F2" s="242"/>
      <c r="G2" s="250">
        <v>7</v>
      </c>
      <c r="H2" s="252"/>
      <c r="I2" s="242" t="s">
        <v>93</v>
      </c>
      <c r="J2" s="250">
        <v>5</v>
      </c>
      <c r="K2" s="252"/>
      <c r="L2" s="242"/>
      <c r="M2" s="250">
        <v>10</v>
      </c>
      <c r="N2" s="252"/>
      <c r="O2" s="242" t="s">
        <v>94</v>
      </c>
      <c r="P2" s="173"/>
      <c r="Q2" s="256" t="s">
        <v>95</v>
      </c>
      <c r="R2" s="256"/>
      <c r="S2" s="256"/>
      <c r="T2" s="242" t="s">
        <v>96</v>
      </c>
      <c r="U2" s="250"/>
      <c r="V2" s="251"/>
      <c r="W2" s="251"/>
      <c r="X2" s="252"/>
      <c r="Y2" s="242" t="s">
        <v>97</v>
      </c>
      <c r="Z2" s="107"/>
      <c r="AA2" s="248" t="s">
        <v>186</v>
      </c>
      <c r="AB2" s="248"/>
      <c r="AC2" s="248"/>
      <c r="AD2" s="244" t="s">
        <v>192</v>
      </c>
      <c r="AE2" s="245"/>
      <c r="AG2" s="108">
        <f>G2+2018</f>
        <v>2025</v>
      </c>
      <c r="AH2" s="112">
        <f>IF(AG2="","",DATE(AG2,1,1))</f>
        <v>45658</v>
      </c>
      <c r="AI2" s="109" t="str">
        <f t="shared" ref="AI2:AI21" si="0">TEXT(AH2&amp;"","aaa")</f>
        <v>水</v>
      </c>
      <c r="AJ2" s="113" t="s">
        <v>104</v>
      </c>
      <c r="AK2" s="114" t="str">
        <f>IF(AH2="","",IF(AI2="日",LOOKUP(1,0/(AH2+ROW($1:$6)-1=AH2:AH8),AQ16)+1,
 IF(AH2+2=AH3,AH2+1,"")))</f>
        <v/>
      </c>
      <c r="AL2" s="113" t="s">
        <v>105</v>
      </c>
      <c r="AM2" s="115"/>
      <c r="AN2" s="111">
        <f>IF(AM$1&lt;ROW(),AN1,SMALL((AH:AH,AK:AK),ROW()))</f>
        <v>45659</v>
      </c>
      <c r="AO2" s="116">
        <f t="shared" ref="AO2:AO15" si="1">WORKDAY.INTL(AJ$25+1,-1,1,AN$2:AN$22)</f>
        <v>45807</v>
      </c>
    </row>
    <row r="3" spans="1:41" ht="15.75" customHeight="1" thickBot="1" x14ac:dyDescent="0.25">
      <c r="A3" s="243"/>
      <c r="B3" s="243"/>
      <c r="C3" s="243"/>
      <c r="D3" s="243"/>
      <c r="E3" s="243"/>
      <c r="F3" s="243"/>
      <c r="G3" s="253"/>
      <c r="H3" s="255"/>
      <c r="I3" s="243"/>
      <c r="J3" s="253"/>
      <c r="K3" s="255"/>
      <c r="L3" s="243"/>
      <c r="M3" s="253"/>
      <c r="N3" s="255"/>
      <c r="O3" s="243"/>
      <c r="P3" s="139"/>
      <c r="Q3" s="257"/>
      <c r="R3" s="257"/>
      <c r="S3" s="257"/>
      <c r="T3" s="243"/>
      <c r="U3" s="253"/>
      <c r="V3" s="254"/>
      <c r="W3" s="254"/>
      <c r="X3" s="255"/>
      <c r="Y3" s="243"/>
      <c r="AA3" s="248"/>
      <c r="AB3" s="248"/>
      <c r="AC3" s="248"/>
      <c r="AD3" s="246"/>
      <c r="AE3" s="247"/>
      <c r="AG3" s="117"/>
      <c r="AH3" s="112">
        <f>IF(AG2="","",DATE(AG2,1,2))</f>
        <v>45659</v>
      </c>
      <c r="AI3" s="109"/>
      <c r="AJ3" s="113"/>
      <c r="AK3" s="114" t="str">
        <f t="shared" ref="AK3:AK21" si="2">IF(AH3="","",IF(AI3="日",LOOKUP(1,0/(AH3+ROW($1:$6)-1=AH3:AH9),AH3:AH9)+1,
 IF(AH3+2=AH4,AH3+1,"")))</f>
        <v/>
      </c>
      <c r="AL3" s="113" t="s">
        <v>105</v>
      </c>
      <c r="AM3" s="110"/>
      <c r="AN3" s="111">
        <f>IF(AM$1&lt;ROW(),AN2,SMALL((AH:AH,AK:AK),ROW()))</f>
        <v>45660</v>
      </c>
      <c r="AO3" s="116">
        <f t="shared" si="1"/>
        <v>45807</v>
      </c>
    </row>
    <row r="4" spans="1:41" ht="15.75" customHeight="1" x14ac:dyDescent="0.2">
      <c r="Q4" s="106"/>
      <c r="R4" s="106"/>
      <c r="T4" s="107"/>
      <c r="U4" s="107"/>
      <c r="AG4" s="117"/>
      <c r="AH4" s="112">
        <f>IF(AG2="","",DATE(AG2,1,3))</f>
        <v>45660</v>
      </c>
      <c r="AI4" s="109"/>
      <c r="AJ4" s="113"/>
      <c r="AK4" s="114" t="str">
        <f t="shared" si="2"/>
        <v/>
      </c>
      <c r="AL4" s="113" t="s">
        <v>105</v>
      </c>
      <c r="AM4" s="110"/>
      <c r="AN4" s="111">
        <f>IF(AM$1&lt;ROW(),AN3,SMALL((AH:AH,AK:AK),ROW()))</f>
        <v>45670</v>
      </c>
      <c r="AO4" s="116">
        <f t="shared" si="1"/>
        <v>45807</v>
      </c>
    </row>
    <row r="5" spans="1:41" ht="15.75" customHeight="1" x14ac:dyDescent="0.2">
      <c r="V5" s="118"/>
      <c r="W5" s="223" t="str">
        <f>DBCS(CONCATENATE("春廃発第",U2,"号"))</f>
        <v>春廃発第号</v>
      </c>
      <c r="X5" s="223"/>
      <c r="Y5" s="223"/>
      <c r="Z5" s="223"/>
      <c r="AA5" s="223"/>
      <c r="AB5" s="223"/>
      <c r="AC5" s="223"/>
      <c r="AD5" s="223"/>
      <c r="AG5" s="120"/>
      <c r="AH5" s="112">
        <f>IF(AG2="","",DATE(AG2,1,14)-WEEKDAY(DATE(AG2,1,14),3))</f>
        <v>45670</v>
      </c>
      <c r="AI5" s="109" t="str">
        <f t="shared" si="0"/>
        <v>月</v>
      </c>
      <c r="AJ5" s="113" t="s">
        <v>106</v>
      </c>
      <c r="AK5" s="114" t="str">
        <f t="shared" si="2"/>
        <v/>
      </c>
      <c r="AL5" s="121" t="str">
        <f>"1月第2月曜"</f>
        <v>1月第2月曜</v>
      </c>
      <c r="AM5" s="110"/>
      <c r="AN5" s="111">
        <f>IF(AM$1&lt;ROW(),AN4,SMALL((AH:AH,AK:AK),ROW()))</f>
        <v>45699</v>
      </c>
      <c r="AO5" s="116">
        <f t="shared" si="1"/>
        <v>45807</v>
      </c>
    </row>
    <row r="6" spans="1:41" ht="15.75" customHeight="1" x14ac:dyDescent="0.2">
      <c r="V6" s="119"/>
      <c r="W6" s="224" t="str">
        <f>DBCS(CONCATENATE("令和",G2,"年",J2,"月",M2,"日"))</f>
        <v>令和７年５月１０日</v>
      </c>
      <c r="X6" s="224"/>
      <c r="Y6" s="224"/>
      <c r="Z6" s="224"/>
      <c r="AA6" s="224"/>
      <c r="AB6" s="224"/>
      <c r="AC6" s="224"/>
      <c r="AD6" s="224"/>
      <c r="AG6" s="120"/>
      <c r="AH6" s="112">
        <f>IF(AG2="","",DATE(AG2,2,11))</f>
        <v>45699</v>
      </c>
      <c r="AI6" s="109" t="str">
        <f t="shared" si="0"/>
        <v>火</v>
      </c>
      <c r="AJ6" s="113" t="s">
        <v>107</v>
      </c>
      <c r="AK6" s="114" t="str">
        <f t="shared" si="2"/>
        <v/>
      </c>
      <c r="AL6" s="113"/>
      <c r="AM6" s="110"/>
      <c r="AN6" s="111">
        <f>IF(AM$1&lt;ROW(),AN5,SMALL((AH:AH,AK:AK),ROW()))</f>
        <v>45711</v>
      </c>
      <c r="AO6" s="116">
        <f t="shared" si="1"/>
        <v>45807</v>
      </c>
    </row>
    <row r="7" spans="1:41" ht="15.75" customHeight="1" x14ac:dyDescent="0.2">
      <c r="AG7" s="120"/>
      <c r="AH7" s="112">
        <f>IF(AG2="","",DATE(AG2,2,23))</f>
        <v>45711</v>
      </c>
      <c r="AI7" s="109" t="str">
        <f t="shared" si="0"/>
        <v>日</v>
      </c>
      <c r="AJ7" s="113" t="s">
        <v>108</v>
      </c>
      <c r="AK7" s="114">
        <f t="shared" si="2"/>
        <v>45712</v>
      </c>
      <c r="AL7" s="113"/>
      <c r="AM7" s="110"/>
      <c r="AN7" s="111">
        <f>IF(AM$1&lt;ROW(),AN6,SMALL((AH:AH,AK:AK),ROW()))</f>
        <v>45712</v>
      </c>
      <c r="AO7" s="116">
        <f t="shared" si="1"/>
        <v>45807</v>
      </c>
    </row>
    <row r="8" spans="1:41" ht="15.75" customHeight="1" x14ac:dyDescent="0.2">
      <c r="A8" s="122"/>
      <c r="B8" s="122" t="s">
        <v>190</v>
      </c>
      <c r="C8" s="122"/>
      <c r="D8" s="122"/>
      <c r="E8" s="122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3"/>
      <c r="R8" s="123"/>
      <c r="S8" s="123"/>
      <c r="T8" s="122"/>
      <c r="U8" s="122"/>
      <c r="V8" s="122"/>
      <c r="W8" s="122"/>
      <c r="X8" s="122"/>
      <c r="AG8" s="120"/>
      <c r="AH8" s="112">
        <f>IF(AG2="","",DATE(AG2,3,23)-MATCH(AG2,CHOOSE(MOD(AG2,4)+1,
 {0,1900,1960,2092},{0,1901,1993},{0,1902,2026},{1903,1927,2059})))</f>
        <v>45736</v>
      </c>
      <c r="AI8" s="109" t="str">
        <f t="shared" si="0"/>
        <v>木</v>
      </c>
      <c r="AJ8" s="113" t="s">
        <v>109</v>
      </c>
      <c r="AK8" s="114" t="str">
        <f t="shared" si="2"/>
        <v/>
      </c>
      <c r="AL8" s="124" t="s">
        <v>110</v>
      </c>
      <c r="AM8" s="110"/>
      <c r="AN8" s="111">
        <f>IF(AM$1&lt;ROW(),AN7,SMALL((AH:AH,AK:AK),ROW()))</f>
        <v>45736</v>
      </c>
      <c r="AO8" s="116">
        <f t="shared" si="1"/>
        <v>45807</v>
      </c>
    </row>
    <row r="9" spans="1:41" ht="15.75" customHeight="1" x14ac:dyDescent="0.2">
      <c r="A9" s="122"/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3"/>
      <c r="R9" s="123"/>
      <c r="S9" s="123"/>
      <c r="T9" s="122"/>
      <c r="U9" s="122"/>
      <c r="V9" s="122"/>
      <c r="W9" s="122"/>
      <c r="X9" s="122"/>
      <c r="AG9" s="120"/>
      <c r="AH9" s="112">
        <f>IF(AG2="","",DATE(AG2,4,29))</f>
        <v>45776</v>
      </c>
      <c r="AI9" s="109" t="str">
        <f t="shared" si="0"/>
        <v>火</v>
      </c>
      <c r="AJ9" s="113" t="s">
        <v>112</v>
      </c>
      <c r="AK9" s="114" t="str">
        <f t="shared" si="2"/>
        <v/>
      </c>
      <c r="AL9" s="113"/>
      <c r="AM9" s="110"/>
      <c r="AN9" s="111">
        <f>IF(AM$1&lt;ROW(),AN8,SMALL((AH:AH,AK:AK),ROW()))</f>
        <v>45776</v>
      </c>
      <c r="AO9" s="116">
        <f t="shared" si="1"/>
        <v>45807</v>
      </c>
    </row>
    <row r="10" spans="1:41" ht="15.75" customHeight="1" x14ac:dyDescent="0.2">
      <c r="A10" s="122"/>
      <c r="B10" s="122"/>
      <c r="C10" s="122"/>
      <c r="D10" s="122"/>
      <c r="E10" s="122"/>
      <c r="F10" s="122"/>
      <c r="G10" s="122"/>
      <c r="H10" s="122"/>
      <c r="I10" s="122"/>
      <c r="Q10" s="106"/>
      <c r="R10" s="106"/>
      <c r="S10" s="106"/>
      <c r="T10" s="122"/>
      <c r="U10" s="122"/>
      <c r="V10" s="122"/>
      <c r="W10" s="122"/>
      <c r="X10" s="122"/>
      <c r="Y10" s="122"/>
      <c r="Z10" s="122"/>
      <c r="AA10" s="123"/>
      <c r="AB10" s="123" t="s">
        <v>111</v>
      </c>
      <c r="AD10" s="122"/>
      <c r="AG10" s="120"/>
      <c r="AH10" s="112">
        <f>IF(AG2="","",DATE(AG2,5,3))</f>
        <v>45780</v>
      </c>
      <c r="AI10" s="109" t="str">
        <f t="shared" si="0"/>
        <v>土</v>
      </c>
      <c r="AJ10" s="113" t="s">
        <v>113</v>
      </c>
      <c r="AK10" s="114" t="str">
        <f t="shared" si="2"/>
        <v/>
      </c>
      <c r="AL10" s="113"/>
      <c r="AM10" s="110"/>
      <c r="AN10" s="111">
        <f>IF(AM$1&lt;ROW(),AN9,SMALL((AH:AH,AK:AK),ROW()))</f>
        <v>45780</v>
      </c>
      <c r="AO10" s="116">
        <f t="shared" si="1"/>
        <v>45807</v>
      </c>
    </row>
    <row r="11" spans="1:41" ht="15.75" customHeight="1" x14ac:dyDescent="0.2">
      <c r="A11" s="122"/>
      <c r="B11" s="122"/>
      <c r="C11" s="122"/>
      <c r="D11" s="122"/>
      <c r="E11" s="122"/>
      <c r="F11" s="122"/>
      <c r="G11" s="122"/>
      <c r="H11" s="122"/>
      <c r="I11" s="122"/>
      <c r="Q11" s="106"/>
      <c r="R11" s="106"/>
      <c r="S11" s="106"/>
      <c r="T11" s="122"/>
      <c r="U11" s="122"/>
      <c r="V11" s="122"/>
      <c r="W11" s="122"/>
      <c r="X11" s="122"/>
      <c r="Y11" s="122"/>
      <c r="Z11" s="122"/>
      <c r="AA11" s="123"/>
      <c r="AB11" s="123"/>
      <c r="AC11" s="123"/>
      <c r="AD11" s="122"/>
      <c r="AG11" s="120"/>
      <c r="AH11" s="112">
        <f>IF(AG2="","",DATE(AG2,5,4))</f>
        <v>45781</v>
      </c>
      <c r="AI11" s="109" t="str">
        <f t="shared" si="0"/>
        <v>日</v>
      </c>
      <c r="AJ11" s="113" t="s">
        <v>114</v>
      </c>
      <c r="AK11" s="114">
        <f t="shared" si="2"/>
        <v>45783</v>
      </c>
      <c r="AL11" s="113"/>
      <c r="AM11" s="110"/>
      <c r="AN11" s="111">
        <f>IF(AM$1&lt;ROW(),AN10,SMALL((AH:AH,AK:AK),ROW()))</f>
        <v>45781</v>
      </c>
      <c r="AO11" s="116">
        <f t="shared" si="1"/>
        <v>45807</v>
      </c>
    </row>
    <row r="12" spans="1:41" ht="15.75" customHeight="1" x14ac:dyDescent="0.2">
      <c r="A12" s="122"/>
      <c r="B12" s="122"/>
      <c r="C12" s="122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  <c r="Z12" s="137"/>
      <c r="AA12" s="137"/>
      <c r="AB12" s="137"/>
      <c r="AC12" s="137"/>
      <c r="AD12" s="122"/>
      <c r="AG12" s="120"/>
      <c r="AH12" s="112">
        <f>IF(AG2="","",DATE(AG2,5,5))</f>
        <v>45782</v>
      </c>
      <c r="AI12" s="109" t="str">
        <f t="shared" si="0"/>
        <v>月</v>
      </c>
      <c r="AJ12" s="113" t="s">
        <v>116</v>
      </c>
      <c r="AK12" s="114" t="str">
        <f t="shared" si="2"/>
        <v/>
      </c>
      <c r="AL12" s="113"/>
      <c r="AM12" s="110"/>
      <c r="AN12" s="111">
        <f>IF(AM$1&lt;ROW(),AN11,SMALL((AH:AH,AK:AK),ROW()))</f>
        <v>45782</v>
      </c>
      <c r="AO12" s="116">
        <f t="shared" si="1"/>
        <v>45807</v>
      </c>
    </row>
    <row r="13" spans="1:41" ht="15.75" customHeight="1" x14ac:dyDescent="0.2">
      <c r="A13" s="122"/>
      <c r="B13" s="122"/>
      <c r="C13" s="122"/>
      <c r="D13" s="122"/>
      <c r="E13" s="122"/>
      <c r="F13" s="122"/>
      <c r="G13" s="122"/>
      <c r="H13" s="122"/>
      <c r="I13" s="122"/>
      <c r="J13" s="122"/>
      <c r="K13" s="122"/>
      <c r="L13" s="122"/>
      <c r="M13" s="122"/>
      <c r="N13" s="122"/>
      <c r="O13" s="122"/>
      <c r="P13" s="122"/>
      <c r="Q13" s="123"/>
      <c r="R13" s="123"/>
      <c r="S13" s="123"/>
      <c r="T13" s="122"/>
      <c r="U13" s="122"/>
      <c r="V13" s="122"/>
      <c r="W13" s="122"/>
      <c r="X13" s="122"/>
      <c r="AG13" s="120"/>
      <c r="AH13" s="112">
        <f>IF(AG2="","",DATE(AG2,7,21)-WEEKDAY(DATE(AG2,7,21),3))</f>
        <v>45859</v>
      </c>
      <c r="AI13" s="109" t="str">
        <f t="shared" si="0"/>
        <v>月</v>
      </c>
      <c r="AJ13" s="113" t="s">
        <v>117</v>
      </c>
      <c r="AK13" s="114" t="str">
        <f t="shared" si="2"/>
        <v/>
      </c>
      <c r="AL13" s="113" t="str">
        <f>"7月第3月曜"</f>
        <v>7月第3月曜</v>
      </c>
      <c r="AM13" s="110"/>
      <c r="AN13" s="111">
        <f>IF(AM$1&lt;ROW(),AN12,SMALL((AH:AH,AK:AK),ROW()))</f>
        <v>45783</v>
      </c>
      <c r="AO13" s="116">
        <f t="shared" si="1"/>
        <v>45807</v>
      </c>
    </row>
    <row r="14" spans="1:41" ht="15.75" customHeight="1" x14ac:dyDescent="0.2">
      <c r="A14" s="122"/>
      <c r="B14" s="122"/>
      <c r="C14" s="222" t="s">
        <v>115</v>
      </c>
      <c r="D14" s="222"/>
      <c r="E14" s="222"/>
      <c r="F14" s="222"/>
      <c r="G14" s="222"/>
      <c r="H14" s="222"/>
      <c r="I14" s="222"/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G14" s="120"/>
      <c r="AH14" s="112">
        <f>IF(AG2="","",DATE(AG2,8,11))</f>
        <v>45880</v>
      </c>
      <c r="AI14" s="109" t="str">
        <f t="shared" si="0"/>
        <v>月</v>
      </c>
      <c r="AJ14" s="113" t="s">
        <v>118</v>
      </c>
      <c r="AK14" s="114" t="str">
        <f t="shared" ref="AK14:AK19" si="3">IF(AH14="","",IF(AI14="日",LOOKUP(1,0/(AH14+ROW($1:$6)-1=AH14:AH20),AH14:AH20)+1,
 IF(AH14+2=AH15,AH14+1,"")))</f>
        <v/>
      </c>
      <c r="AL14" s="113"/>
      <c r="AM14" s="110"/>
      <c r="AN14" s="111">
        <f>IF(AM$1&lt;ROW(),AN13,SMALL((AH:AH,AK:AK),ROW()))</f>
        <v>45859</v>
      </c>
      <c r="AO14" s="116">
        <f t="shared" si="1"/>
        <v>45807</v>
      </c>
    </row>
    <row r="15" spans="1:41" ht="15.75" customHeight="1" x14ac:dyDescent="0.2">
      <c r="A15" s="122"/>
      <c r="B15" s="122"/>
      <c r="C15" s="122"/>
      <c r="D15" s="122"/>
      <c r="E15" s="122"/>
      <c r="F15" s="122"/>
      <c r="G15" s="122"/>
      <c r="H15" s="122"/>
      <c r="I15" s="122"/>
      <c r="J15" s="122"/>
      <c r="K15" s="122"/>
      <c r="L15" s="122"/>
      <c r="M15" s="122"/>
      <c r="N15" s="122"/>
      <c r="O15" s="122"/>
      <c r="P15" s="122"/>
      <c r="Q15" s="123"/>
      <c r="R15" s="123"/>
      <c r="S15" s="123"/>
      <c r="T15" s="122"/>
      <c r="U15" s="122"/>
      <c r="V15" s="122"/>
      <c r="W15" s="122"/>
      <c r="X15" s="122"/>
      <c r="AG15" s="120"/>
      <c r="AH15" s="112">
        <f>IF(AG2="","",DATE(AG2,9,21)-WEEKDAY(DATE(AG2,9,21),3))</f>
        <v>45915</v>
      </c>
      <c r="AI15" s="109" t="str">
        <f t="shared" si="0"/>
        <v>月</v>
      </c>
      <c r="AJ15" s="113" t="s">
        <v>119</v>
      </c>
      <c r="AK15" s="114" t="str">
        <f t="shared" si="3"/>
        <v/>
      </c>
      <c r="AL15" s="113" t="str">
        <f>"9月第3月曜"</f>
        <v>9月第3月曜</v>
      </c>
      <c r="AM15" s="110"/>
      <c r="AN15" s="111">
        <f>IF(AM$1&lt;ROW(),AN14,SMALL((AH:AH,AK:AK),ROW()))</f>
        <v>45880</v>
      </c>
      <c r="AO15" s="116">
        <f t="shared" si="1"/>
        <v>45807</v>
      </c>
    </row>
    <row r="16" spans="1:41" ht="15.75" customHeight="1" x14ac:dyDescent="0.2">
      <c r="A16" s="122"/>
      <c r="B16" s="225" t="s">
        <v>187</v>
      </c>
      <c r="C16" s="225"/>
      <c r="D16" s="225"/>
      <c r="E16" s="225"/>
      <c r="F16" s="225"/>
      <c r="G16" s="225"/>
      <c r="H16" s="225"/>
      <c r="I16" s="225"/>
      <c r="J16" s="225"/>
      <c r="K16" s="225"/>
      <c r="L16" s="225"/>
      <c r="M16" s="225"/>
      <c r="N16" s="225"/>
      <c r="O16" s="225"/>
      <c r="P16" s="225"/>
      <c r="Q16" s="225"/>
      <c r="R16" s="225"/>
      <c r="S16" s="225"/>
      <c r="T16" s="225"/>
      <c r="U16" s="225"/>
      <c r="V16" s="225"/>
      <c r="W16" s="225"/>
      <c r="X16" s="225"/>
      <c r="Y16" s="225"/>
      <c r="Z16" s="225"/>
      <c r="AA16" s="225"/>
      <c r="AB16" s="225"/>
      <c r="AC16" s="225"/>
      <c r="AD16" s="225"/>
      <c r="AG16" s="120"/>
      <c r="AH16" s="112">
        <f>IF(AG2="","",DATE(AG2,9,25)-MATCH(AG2,CHOOSE(MOD(AG2,4)+1,
{0,1900,2012},{1901,1921,2045},{1902,1950,2078},{1903,1983})))</f>
        <v>45923</v>
      </c>
      <c r="AI16" s="109" t="str">
        <f t="shared" si="0"/>
        <v>火</v>
      </c>
      <c r="AJ16" s="113" t="s">
        <v>120</v>
      </c>
      <c r="AK16" s="114" t="str">
        <f t="shared" si="3"/>
        <v/>
      </c>
      <c r="AL16" s="113" t="s">
        <v>121</v>
      </c>
      <c r="AM16" s="110"/>
      <c r="AN16" s="111">
        <f>IF(AM$1&lt;ROW(),AN15,SMALL((AH:AH,AK:AK),ROW()))</f>
        <v>45915</v>
      </c>
    </row>
    <row r="17" spans="1:40" ht="15.75" customHeight="1" x14ac:dyDescent="0.2">
      <c r="A17" s="122"/>
      <c r="B17" s="225"/>
      <c r="C17" s="225"/>
      <c r="D17" s="225"/>
      <c r="E17" s="225"/>
      <c r="F17" s="225"/>
      <c r="G17" s="225"/>
      <c r="H17" s="225"/>
      <c r="I17" s="225"/>
      <c r="J17" s="225"/>
      <c r="K17" s="225"/>
      <c r="L17" s="225"/>
      <c r="M17" s="225"/>
      <c r="N17" s="225"/>
      <c r="O17" s="225"/>
      <c r="P17" s="225"/>
      <c r="Q17" s="225"/>
      <c r="R17" s="225"/>
      <c r="S17" s="225"/>
      <c r="T17" s="225"/>
      <c r="U17" s="225"/>
      <c r="V17" s="225"/>
      <c r="W17" s="225"/>
      <c r="X17" s="225"/>
      <c r="Y17" s="225"/>
      <c r="Z17" s="225"/>
      <c r="AA17" s="225"/>
      <c r="AB17" s="225"/>
      <c r="AC17" s="225"/>
      <c r="AD17" s="225"/>
      <c r="AG17" s="120"/>
      <c r="AH17" s="112">
        <f>IF(AG2="","",DATE(AG2,10,14)-WEEKDAY(DATE(AG2,10,14),3))</f>
        <v>45943</v>
      </c>
      <c r="AI17" s="109" t="str">
        <f t="shared" si="0"/>
        <v>月</v>
      </c>
      <c r="AJ17" s="113" t="s">
        <v>123</v>
      </c>
      <c r="AK17" s="114" t="str">
        <f t="shared" si="3"/>
        <v/>
      </c>
      <c r="AL17" s="113" t="str">
        <f>"10月第2月曜"</f>
        <v>10月第2月曜</v>
      </c>
      <c r="AM17" s="110"/>
      <c r="AN17" s="111">
        <f>IF(AM$1&lt;ROW(),AN16,SMALL((AH:AH,AK:AK),ROW()))</f>
        <v>45923</v>
      </c>
    </row>
    <row r="18" spans="1:40" ht="15.75" customHeight="1" x14ac:dyDescent="0.2">
      <c r="A18" s="122"/>
      <c r="B18" s="122"/>
      <c r="C18" s="122"/>
      <c r="D18" s="122"/>
      <c r="E18" s="122"/>
      <c r="F18" s="122"/>
      <c r="G18" s="122"/>
      <c r="H18" s="122"/>
      <c r="I18" s="122"/>
      <c r="J18" s="122"/>
      <c r="K18" s="122"/>
      <c r="L18" s="122"/>
      <c r="M18" s="122"/>
      <c r="N18" s="122"/>
      <c r="O18" s="122"/>
      <c r="P18" s="122"/>
      <c r="Q18" s="123"/>
      <c r="R18" s="123"/>
      <c r="S18" s="123"/>
      <c r="T18" s="122"/>
      <c r="U18" s="122"/>
      <c r="V18" s="122"/>
      <c r="W18" s="122"/>
      <c r="X18" s="122"/>
      <c r="AG18" s="120"/>
      <c r="AH18" s="112">
        <f>IF(AG2="","",DATE(AG2,11,3))</f>
        <v>45964</v>
      </c>
      <c r="AI18" s="109" t="str">
        <f t="shared" si="0"/>
        <v>月</v>
      </c>
      <c r="AJ18" s="113" t="s">
        <v>124</v>
      </c>
      <c r="AK18" s="114" t="str">
        <f t="shared" si="3"/>
        <v/>
      </c>
      <c r="AL18" s="113"/>
      <c r="AM18" s="115"/>
      <c r="AN18" s="111">
        <f>IF(AM$1&lt;ROW(),AN17,SMALL((AH:AH,AK:AK),ROW()))</f>
        <v>45943</v>
      </c>
    </row>
    <row r="19" spans="1:40" ht="15.75" customHeight="1" x14ac:dyDescent="0.2">
      <c r="A19" s="122"/>
      <c r="B19" s="222" t="s">
        <v>122</v>
      </c>
      <c r="C19" s="222"/>
      <c r="D19" s="222"/>
      <c r="E19" s="222"/>
      <c r="F19" s="222"/>
      <c r="G19" s="222"/>
      <c r="H19" s="222"/>
      <c r="I19" s="222"/>
      <c r="J19" s="222"/>
      <c r="K19" s="222"/>
      <c r="L19" s="222"/>
      <c r="M19" s="222"/>
      <c r="N19" s="222"/>
      <c r="O19" s="222"/>
      <c r="P19" s="222"/>
      <c r="Q19" s="222"/>
      <c r="R19" s="222"/>
      <c r="S19" s="222"/>
      <c r="T19" s="222"/>
      <c r="U19" s="222"/>
      <c r="V19" s="222"/>
      <c r="W19" s="222"/>
      <c r="X19" s="222"/>
      <c r="Y19" s="222"/>
      <c r="Z19" s="222"/>
      <c r="AA19" s="222"/>
      <c r="AB19" s="222"/>
      <c r="AC19" s="222"/>
      <c r="AD19" s="222"/>
      <c r="AG19" s="120"/>
      <c r="AH19" s="112">
        <f>IF(AG2="","",DATE(AG2,11,23))</f>
        <v>45984</v>
      </c>
      <c r="AI19" s="109" t="str">
        <f t="shared" si="0"/>
        <v>日</v>
      </c>
      <c r="AJ19" s="113" t="s">
        <v>127</v>
      </c>
      <c r="AK19" s="114">
        <f t="shared" si="3"/>
        <v>45985</v>
      </c>
      <c r="AL19" s="113"/>
      <c r="AM19" s="115"/>
      <c r="AN19" s="111">
        <f>IF(AM$1&lt;ROW(),AN18,SMALL((AH:AH,AK:AK),ROW()))</f>
        <v>45964</v>
      </c>
    </row>
    <row r="20" spans="1:40" ht="15.75" customHeight="1" x14ac:dyDescent="0.2">
      <c r="A20" s="122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3"/>
      <c r="R20" s="123"/>
      <c r="S20" s="123"/>
      <c r="T20" s="122"/>
      <c r="U20" s="122"/>
      <c r="V20" s="122"/>
      <c r="W20" s="122"/>
      <c r="X20" s="122"/>
      <c r="AG20" s="120"/>
      <c r="AH20" s="112"/>
      <c r="AI20" s="109"/>
      <c r="AJ20" s="113"/>
      <c r="AK20" s="114"/>
      <c r="AL20" s="113"/>
      <c r="AM20" s="115"/>
      <c r="AN20" s="111">
        <f>IF(AM$1&lt;ROW(),AN19,SMALL((AH:AH,AK:AK),ROW()))</f>
        <v>45984</v>
      </c>
    </row>
    <row r="21" spans="1:40" ht="15.75" customHeight="1" x14ac:dyDescent="0.2">
      <c r="A21" s="122"/>
      <c r="B21" s="226">
        <v>1</v>
      </c>
      <c r="C21" s="122"/>
      <c r="D21" s="122" t="s">
        <v>125</v>
      </c>
      <c r="E21" s="122"/>
      <c r="F21" s="122"/>
      <c r="G21" s="122"/>
      <c r="H21" s="122"/>
      <c r="I21" s="122"/>
      <c r="J21" s="227" t="s">
        <v>126</v>
      </c>
      <c r="K21" s="227"/>
      <c r="L21" s="227"/>
      <c r="M21" s="227"/>
      <c r="N21" s="227"/>
      <c r="O21" s="227"/>
      <c r="P21" s="227"/>
      <c r="Q21" s="227"/>
      <c r="R21" s="227"/>
      <c r="S21" s="227"/>
      <c r="T21" s="227"/>
      <c r="U21" s="227"/>
      <c r="V21" s="227"/>
      <c r="W21" s="227"/>
      <c r="X21" s="227"/>
      <c r="Y21" s="227"/>
      <c r="Z21" s="227"/>
      <c r="AA21" s="227"/>
      <c r="AB21" s="227"/>
      <c r="AC21" s="227"/>
      <c r="AD21" s="227"/>
      <c r="AG21" s="125"/>
      <c r="AH21" s="112">
        <f>IF(AG2="","",DATE(AG2,12,31))</f>
        <v>46022</v>
      </c>
      <c r="AI21" s="109" t="str">
        <f t="shared" si="0"/>
        <v>水</v>
      </c>
      <c r="AJ21" s="113"/>
      <c r="AK21" s="114" t="str">
        <f t="shared" si="2"/>
        <v/>
      </c>
      <c r="AL21" s="113" t="s">
        <v>129</v>
      </c>
      <c r="AM21" s="115"/>
      <c r="AN21" s="111">
        <f>IF(AM$1&lt;ROW(),AN20,SMALL((AH:AH,AK:AK),ROW()))</f>
        <v>45985</v>
      </c>
    </row>
    <row r="22" spans="1:40" ht="15.75" customHeight="1" x14ac:dyDescent="0.2">
      <c r="A22" s="122"/>
      <c r="B22" s="226"/>
      <c r="C22" s="122"/>
      <c r="D22" s="122" t="s">
        <v>128</v>
      </c>
      <c r="E22" s="122"/>
      <c r="F22" s="122"/>
      <c r="G22" s="122"/>
      <c r="H22" s="122"/>
      <c r="I22" s="122"/>
      <c r="J22" s="227"/>
      <c r="K22" s="227"/>
      <c r="L22" s="227"/>
      <c r="M22" s="227"/>
      <c r="N22" s="227"/>
      <c r="O22" s="227"/>
      <c r="P22" s="227"/>
      <c r="Q22" s="227"/>
      <c r="R22" s="227"/>
      <c r="S22" s="227"/>
      <c r="T22" s="227"/>
      <c r="U22" s="227"/>
      <c r="V22" s="227"/>
      <c r="W22" s="227"/>
      <c r="X22" s="227"/>
      <c r="Y22" s="227"/>
      <c r="Z22" s="227"/>
      <c r="AA22" s="227"/>
      <c r="AB22" s="227"/>
      <c r="AC22" s="227"/>
      <c r="AD22" s="227"/>
      <c r="AG22" s="106" t="s">
        <v>132</v>
      </c>
      <c r="AM22" s="115"/>
      <c r="AN22" s="111">
        <f>IF(AM$1&lt;ROW(),AN21,SMALL((AH:AH,AK:AK),ROW()))</f>
        <v>46022</v>
      </c>
    </row>
    <row r="23" spans="1:40" ht="15.75" customHeight="1" x14ac:dyDescent="0.2">
      <c r="A23" s="122"/>
      <c r="B23" s="122"/>
      <c r="C23" s="122"/>
      <c r="D23" s="122"/>
      <c r="E23" s="122"/>
      <c r="F23" s="122"/>
      <c r="G23" s="122"/>
      <c r="H23" s="122"/>
      <c r="I23" s="122"/>
      <c r="J23" s="122"/>
      <c r="K23" s="122"/>
      <c r="L23" s="122"/>
      <c r="M23" s="122"/>
      <c r="N23" s="122"/>
      <c r="O23" s="122"/>
      <c r="P23" s="122"/>
      <c r="Q23" s="123"/>
      <c r="R23" s="123"/>
      <c r="S23" s="123"/>
      <c r="T23" s="122"/>
      <c r="U23" s="122"/>
      <c r="V23" s="122"/>
      <c r="W23" s="122"/>
      <c r="X23" s="122"/>
      <c r="Y23" s="122"/>
      <c r="Z23" s="122"/>
      <c r="AA23" s="122"/>
      <c r="AB23" s="122"/>
      <c r="AC23" s="122"/>
      <c r="AD23" s="122"/>
      <c r="AN23" s="111">
        <f>IF(AM$1&lt;ROW(),AN22,SMALL((AH:AH,AK:AK),ROW()))</f>
        <v>46022</v>
      </c>
    </row>
    <row r="24" spans="1:40" ht="15.75" customHeight="1" x14ac:dyDescent="0.2">
      <c r="A24" s="122"/>
      <c r="B24" s="122"/>
      <c r="C24" s="122"/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3"/>
      <c r="R24" s="123"/>
      <c r="S24" s="123"/>
      <c r="T24" s="122"/>
      <c r="U24" s="122"/>
      <c r="V24" s="122"/>
      <c r="W24" s="122"/>
      <c r="X24" s="122"/>
      <c r="AN24" s="111">
        <f>IF(AM$1&lt;ROW(),AN23,SMALL((AH:AH,AK:AK),ROW()))</f>
        <v>46022</v>
      </c>
    </row>
    <row r="25" spans="1:40" ht="15.75" customHeight="1" x14ac:dyDescent="0.15">
      <c r="A25" s="122"/>
      <c r="B25" s="226">
        <v>2</v>
      </c>
      <c r="C25" s="122"/>
      <c r="D25" s="223" t="s">
        <v>130</v>
      </c>
      <c r="E25" s="223"/>
      <c r="F25" s="223"/>
      <c r="G25" s="223"/>
      <c r="H25" s="122"/>
      <c r="I25" s="122"/>
      <c r="J25" s="228" t="s">
        <v>131</v>
      </c>
      <c r="K25" s="228"/>
      <c r="L25" s="228"/>
      <c r="M25" s="228"/>
      <c r="N25" s="228"/>
      <c r="O25" s="228"/>
      <c r="P25" s="228"/>
      <c r="Q25" s="228"/>
      <c r="R25" s="228"/>
      <c r="S25" s="228"/>
      <c r="T25" s="228"/>
      <c r="U25" s="123"/>
      <c r="V25" s="122"/>
      <c r="W25" s="122"/>
      <c r="X25" s="122"/>
      <c r="AI25" s="106" t="s">
        <v>136</v>
      </c>
      <c r="AJ25" s="116">
        <f>DATE(AG2,J2+1,0)</f>
        <v>45808</v>
      </c>
      <c r="AN25" s="111">
        <f>IF(AM$1&lt;ROW(),AN24,SMALL((AH:AH,AK:AK),ROW()))</f>
        <v>46022</v>
      </c>
    </row>
    <row r="26" spans="1:40" ht="15.75" customHeight="1" x14ac:dyDescent="0.2">
      <c r="A26" s="122"/>
      <c r="B26" s="226"/>
      <c r="C26" s="122"/>
      <c r="D26" s="223"/>
      <c r="E26" s="223"/>
      <c r="F26" s="223"/>
      <c r="G26" s="223"/>
      <c r="H26" s="122"/>
      <c r="I26" s="122"/>
      <c r="J26" s="227" t="s">
        <v>133</v>
      </c>
      <c r="K26" s="227"/>
      <c r="L26" s="227"/>
      <c r="M26" s="227"/>
      <c r="N26" s="227"/>
      <c r="O26" s="227"/>
      <c r="P26" s="227"/>
      <c r="Q26" s="227"/>
      <c r="R26" s="227"/>
      <c r="S26" s="227"/>
      <c r="T26" s="227"/>
      <c r="U26" s="123"/>
      <c r="V26" s="122"/>
      <c r="W26" s="122"/>
      <c r="X26" s="122"/>
      <c r="AN26" s="111">
        <f>IF(AM$1&lt;ROW(),AN25,SMALL((AH:AH,AK:AK),ROW()))</f>
        <v>46022</v>
      </c>
    </row>
    <row r="27" spans="1:40" ht="15.75" customHeight="1" x14ac:dyDescent="0.2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3"/>
      <c r="R27" s="123"/>
      <c r="S27" s="123"/>
      <c r="T27" s="122"/>
      <c r="U27" s="122"/>
      <c r="V27" s="122"/>
      <c r="W27" s="122"/>
      <c r="X27" s="122"/>
      <c r="Y27" s="122"/>
      <c r="Z27" s="122"/>
      <c r="AA27" s="122"/>
      <c r="AB27" s="122"/>
      <c r="AC27" s="122"/>
      <c r="AD27" s="122"/>
      <c r="AN27" s="111">
        <f>IF(AM$1&lt;ROW(),AN26,SMALL((AH:AH,AK:AK),ROW()))</f>
        <v>46022</v>
      </c>
    </row>
    <row r="28" spans="1:40" ht="15.75" customHeight="1" x14ac:dyDescent="0.2">
      <c r="A28" s="122"/>
      <c r="B28" s="122"/>
      <c r="C28" s="122"/>
      <c r="D28" s="122"/>
      <c r="E28" s="122"/>
      <c r="F28" s="122"/>
      <c r="G28" s="122"/>
      <c r="H28" s="122"/>
      <c r="I28" s="122"/>
      <c r="J28" s="122"/>
      <c r="K28" s="122"/>
      <c r="L28" s="122"/>
      <c r="M28" s="122"/>
      <c r="N28" s="122"/>
      <c r="O28" s="122"/>
      <c r="P28" s="122"/>
      <c r="Q28" s="122"/>
      <c r="R28" s="122"/>
      <c r="S28" s="123"/>
      <c r="T28" s="123"/>
      <c r="U28" s="123"/>
      <c r="V28" s="122"/>
      <c r="W28" s="122"/>
      <c r="X28" s="122"/>
      <c r="AN28" s="111">
        <f>IF(AM$1&lt;ROW(),AN27,SMALL((AH:AH,AK:AK),ROW()))</f>
        <v>46022</v>
      </c>
    </row>
    <row r="29" spans="1:40" ht="15.75" customHeight="1" x14ac:dyDescent="0.2">
      <c r="A29" s="122"/>
      <c r="B29" s="122">
        <v>3</v>
      </c>
      <c r="C29" s="122"/>
      <c r="D29" s="223" t="s">
        <v>134</v>
      </c>
      <c r="E29" s="223"/>
      <c r="F29" s="223"/>
      <c r="G29" s="223"/>
      <c r="H29" s="122"/>
      <c r="I29" s="122"/>
      <c r="J29" s="126" t="s">
        <v>135</v>
      </c>
      <c r="K29" s="221">
        <f>(S34+S41)</f>
        <v>19341207</v>
      </c>
      <c r="L29" s="221"/>
      <c r="M29" s="221"/>
      <c r="N29" s="221"/>
      <c r="O29" s="122" t="s">
        <v>185</v>
      </c>
      <c r="P29" s="122"/>
      <c r="Q29" s="127"/>
      <c r="R29" s="122"/>
      <c r="S29" s="123"/>
      <c r="T29" s="123"/>
      <c r="U29" s="123"/>
      <c r="V29" s="122"/>
      <c r="W29" s="122"/>
      <c r="Y29" s="110"/>
      <c r="AN29" s="111">
        <f>IF(AM$1&lt;ROW(),AN28,SMALL((AH:AH,AK:AK),ROW()))</f>
        <v>46022</v>
      </c>
    </row>
    <row r="30" spans="1:40" ht="15.75" customHeight="1" x14ac:dyDescent="0.2">
      <c r="A30" s="122"/>
      <c r="B30" s="122"/>
      <c r="C30" s="122"/>
      <c r="D30" s="122"/>
      <c r="E30" s="122"/>
      <c r="F30" s="122"/>
      <c r="G30" s="122"/>
      <c r="H30" s="122"/>
      <c r="I30" s="122"/>
      <c r="J30" s="122"/>
      <c r="K30" s="122"/>
      <c r="L30" s="122"/>
      <c r="M30" s="122"/>
      <c r="N30" s="122"/>
      <c r="O30" s="122"/>
      <c r="P30" s="122"/>
      <c r="Q30" s="123"/>
      <c r="R30" s="123"/>
      <c r="S30" s="123"/>
      <c r="T30" s="122"/>
      <c r="U30" s="122"/>
      <c r="V30" s="122"/>
      <c r="W30" s="122"/>
      <c r="X30" s="122"/>
      <c r="Y30" s="122"/>
      <c r="Z30" s="122"/>
      <c r="AA30" s="122"/>
      <c r="AB30" s="122"/>
      <c r="AC30" s="122"/>
      <c r="AD30" s="122"/>
      <c r="AN30" s="111">
        <f>IF(AM$1&lt;ROW(),AN29,SMALL((AH:AH,AK:AK),ROW()))</f>
        <v>46022</v>
      </c>
    </row>
    <row r="31" spans="1:40" ht="15.75" customHeight="1" x14ac:dyDescent="0.2">
      <c r="A31" s="122"/>
      <c r="B31" s="122"/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2"/>
      <c r="P31" s="122"/>
      <c r="Q31" s="123"/>
      <c r="R31" s="123"/>
      <c r="S31" s="123"/>
      <c r="T31" s="122"/>
      <c r="U31" s="122"/>
      <c r="V31" s="122"/>
      <c r="W31" s="122"/>
      <c r="X31" s="122"/>
    </row>
    <row r="32" spans="1:40" ht="15.75" customHeight="1" x14ac:dyDescent="0.15">
      <c r="A32" s="122"/>
      <c r="B32" s="122">
        <v>4</v>
      </c>
      <c r="C32" s="122"/>
      <c r="D32" s="223" t="s">
        <v>137</v>
      </c>
      <c r="E32" s="223"/>
      <c r="F32" s="223"/>
      <c r="G32" s="223"/>
      <c r="H32" s="122"/>
      <c r="I32" s="122"/>
      <c r="J32" s="122"/>
      <c r="K32" s="122"/>
      <c r="L32" s="122"/>
      <c r="M32" s="122"/>
      <c r="N32" s="122"/>
      <c r="O32" s="122"/>
      <c r="P32" s="122"/>
      <c r="Q32" s="123"/>
      <c r="R32" s="123"/>
      <c r="S32" s="123"/>
      <c r="T32" s="122"/>
      <c r="U32" s="122"/>
      <c r="V32" s="122"/>
      <c r="W32" s="122"/>
      <c r="X32" s="122"/>
      <c r="AF32" s="128"/>
    </row>
    <row r="33" spans="1:38" ht="15.75" customHeight="1" x14ac:dyDescent="0.2">
      <c r="A33" s="122"/>
      <c r="B33" s="122"/>
      <c r="C33" s="122"/>
      <c r="D33" s="123" t="s">
        <v>138</v>
      </c>
      <c r="E33" s="122" t="s">
        <v>139</v>
      </c>
      <c r="F33" s="122"/>
      <c r="G33" s="122"/>
      <c r="H33" s="122"/>
      <c r="I33" s="227" t="str">
        <f>DBCS(CONCATENATE("令和",IF(J2=1,G2-1,G2),"年",IF(J2=1,12,IF(AND(J2=3,M2=31),J2,J2-1)),"月分"))</f>
        <v>令和７年４月分</v>
      </c>
      <c r="J33" s="227"/>
      <c r="K33" s="227"/>
      <c r="L33" s="227"/>
      <c r="M33" s="227"/>
      <c r="N33" s="227"/>
      <c r="O33" s="229" t="str">
        <f>CONCATENATE(TEXT(DATE(G2+118,J2-1,1),"（ggge年m月ｄ日"),"から",TEXT(DATE(G2+118,J2,1)-1,"ggge年m月ｄ日"),"まで）")</f>
        <v>(令和7年4月1日から令和7年4月30日まで）</v>
      </c>
      <c r="P33" s="229"/>
      <c r="Q33" s="229"/>
      <c r="R33" s="229"/>
      <c r="S33" s="229"/>
      <c r="T33" s="229"/>
      <c r="U33" s="229"/>
      <c r="V33" s="229"/>
      <c r="W33" s="229"/>
      <c r="X33" s="229"/>
      <c r="Y33" s="229"/>
      <c r="Z33" s="229"/>
      <c r="AA33" s="229"/>
      <c r="AB33" s="229"/>
      <c r="AC33" s="229"/>
      <c r="AD33" s="229"/>
      <c r="AF33" s="136"/>
    </row>
    <row r="34" spans="1:38" ht="15.75" customHeight="1" x14ac:dyDescent="0.2">
      <c r="A34" s="122"/>
      <c r="B34" s="122"/>
      <c r="C34" s="122"/>
      <c r="D34" s="123" t="s">
        <v>140</v>
      </c>
      <c r="E34" s="122" t="s">
        <v>141</v>
      </c>
      <c r="F34" s="122"/>
      <c r="G34" s="122"/>
      <c r="H34" s="123"/>
      <c r="I34" s="171" t="s">
        <v>172</v>
      </c>
      <c r="J34" s="123"/>
      <c r="K34" s="123"/>
      <c r="Q34" s="106"/>
      <c r="R34" s="123" t="s">
        <v>173</v>
      </c>
      <c r="S34" s="249">
        <f>ROUNDDOWN(SUM(J35,L40),0)</f>
        <v>17582916</v>
      </c>
      <c r="T34" s="241"/>
      <c r="U34" s="241"/>
      <c r="V34" s="241"/>
      <c r="W34" s="241"/>
      <c r="X34" s="122" t="s">
        <v>143</v>
      </c>
      <c r="Y34" s="122"/>
      <c r="AF34" s="136"/>
    </row>
    <row r="35" spans="1:38" s="128" customFormat="1" ht="14.25" customHeight="1" x14ac:dyDescent="0.2">
      <c r="D35" s="131"/>
      <c r="F35" s="128" t="str">
        <f>IF(AND(J2=5,AD2="あり"),"①売払電力量料金","売払電力量料金")</f>
        <v>①売払電力量料金</v>
      </c>
      <c r="J35" s="231">
        <f>SUM(X37:AA39)</f>
        <v>17582916</v>
      </c>
      <c r="K35" s="231"/>
      <c r="L35" s="231"/>
      <c r="M35" s="231"/>
      <c r="N35" s="128" t="s">
        <v>193</v>
      </c>
      <c r="O35" s="129"/>
      <c r="R35" s="238">
        <f>SUM(S37:T39)</f>
        <v>1352532</v>
      </c>
      <c r="S35" s="238"/>
      <c r="T35" s="238"/>
      <c r="U35" s="128" t="s">
        <v>191</v>
      </c>
      <c r="V35" s="205"/>
      <c r="W35" s="130"/>
      <c r="Z35" s="131"/>
      <c r="AF35" s="177"/>
    </row>
    <row r="36" spans="1:38" ht="12" customHeight="1" x14ac:dyDescent="0.2">
      <c r="D36" s="107"/>
      <c r="F36" s="128"/>
      <c r="G36" s="128"/>
      <c r="H36" s="128"/>
      <c r="I36" s="128"/>
      <c r="J36" s="128"/>
      <c r="K36" s="132"/>
      <c r="L36" s="132"/>
      <c r="N36" s="232" t="s">
        <v>144</v>
      </c>
      <c r="O36" s="232"/>
      <c r="P36" s="133"/>
      <c r="R36" s="134"/>
      <c r="S36" s="233" t="s">
        <v>145</v>
      </c>
      <c r="T36" s="233"/>
      <c r="U36" s="128"/>
      <c r="V36" s="234" t="s">
        <v>146</v>
      </c>
      <c r="W36" s="234"/>
      <c r="X36" s="234"/>
      <c r="Y36" s="234"/>
      <c r="Z36" s="234"/>
      <c r="AA36" s="234"/>
      <c r="AB36" s="234"/>
      <c r="AC36" s="234"/>
    </row>
    <row r="37" spans="1:38" ht="10.5" customHeight="1" x14ac:dyDescent="0.2">
      <c r="D37" s="107"/>
      <c r="F37" s="134"/>
      <c r="G37" s="134"/>
      <c r="H37" s="134" t="s">
        <v>147</v>
      </c>
      <c r="I37" s="134"/>
      <c r="J37" s="134"/>
      <c r="K37" s="134"/>
      <c r="L37" s="204" t="s">
        <v>142</v>
      </c>
      <c r="M37" s="235">
        <v>13</v>
      </c>
      <c r="N37" s="235"/>
      <c r="O37" s="236" t="s">
        <v>148</v>
      </c>
      <c r="P37" s="236"/>
      <c r="Q37" s="236"/>
      <c r="R37" s="236"/>
      <c r="S37" s="237" t="str">
        <f>IF(OR(J2=8,J2=9,J2=10),VLOOKUP(J2-1,月別実績!A5:E17,3),"－　")</f>
        <v>－　</v>
      </c>
      <c r="T37" s="237"/>
      <c r="U37" s="236" t="s">
        <v>149</v>
      </c>
      <c r="V37" s="236"/>
      <c r="W37" s="236"/>
      <c r="X37" s="230" t="str">
        <f>IF(OR(J2=8,J2=9,J2=10),(M37*S37),"－　")</f>
        <v>－　</v>
      </c>
      <c r="Y37" s="230"/>
      <c r="Z37" s="230"/>
      <c r="AA37" s="230"/>
      <c r="AB37" s="134" t="s">
        <v>150</v>
      </c>
      <c r="AC37" s="134"/>
      <c r="AE37" s="135"/>
    </row>
    <row r="38" spans="1:38" ht="10.5" customHeight="1" x14ac:dyDescent="0.2">
      <c r="D38" s="107"/>
      <c r="F38" s="134"/>
      <c r="G38" s="134"/>
      <c r="H38" s="134" t="s">
        <v>81</v>
      </c>
      <c r="I38" s="134"/>
      <c r="J38" s="134"/>
      <c r="K38" s="134"/>
      <c r="L38" s="204" t="s">
        <v>151</v>
      </c>
      <c r="M38" s="235">
        <v>13</v>
      </c>
      <c r="N38" s="235"/>
      <c r="O38" s="236" t="s">
        <v>152</v>
      </c>
      <c r="P38" s="236"/>
      <c r="Q38" s="236"/>
      <c r="R38" s="236"/>
      <c r="S38" s="237">
        <f>IF(OR(J2=8,J2=9,J2=10),"－　",IF(J2&lt;5,VLOOKUP(J2+11,月別実績!A5:E17,4),VLOOKUP(J2-1,月別実績!A5:E17,4)))</f>
        <v>626796</v>
      </c>
      <c r="T38" s="237"/>
      <c r="U38" s="236" t="s">
        <v>153</v>
      </c>
      <c r="V38" s="236"/>
      <c r="W38" s="236"/>
      <c r="X38" s="230">
        <f>IF(OR(J2=8,J2=9,J2=10),"－　",(M38*S38))</f>
        <v>8148348</v>
      </c>
      <c r="Y38" s="230"/>
      <c r="Z38" s="230"/>
      <c r="AA38" s="230"/>
      <c r="AB38" s="134" t="s">
        <v>154</v>
      </c>
      <c r="AC38" s="134"/>
      <c r="AE38" s="135"/>
    </row>
    <row r="39" spans="1:38" s="175" customFormat="1" ht="10.5" customHeight="1" x14ac:dyDescent="0.2">
      <c r="A39" s="106"/>
      <c r="B39" s="106"/>
      <c r="C39" s="106"/>
      <c r="D39" s="107"/>
      <c r="E39" s="106"/>
      <c r="F39" s="134"/>
      <c r="G39" s="134"/>
      <c r="H39" s="134" t="s">
        <v>73</v>
      </c>
      <c r="I39" s="134"/>
      <c r="J39" s="134"/>
      <c r="K39" s="134"/>
      <c r="L39" s="204" t="s">
        <v>155</v>
      </c>
      <c r="M39" s="235">
        <v>13</v>
      </c>
      <c r="N39" s="235"/>
      <c r="O39" s="236" t="s">
        <v>156</v>
      </c>
      <c r="P39" s="236"/>
      <c r="Q39" s="236"/>
      <c r="R39" s="236"/>
      <c r="S39" s="237">
        <f>IF(J2&lt;5,VLOOKUP(J2+11,月別実績!A5:E17,5),VLOOKUP(J2-1,月別実績!A5:E17,5))</f>
        <v>725736</v>
      </c>
      <c r="T39" s="237"/>
      <c r="U39" s="236" t="s">
        <v>157</v>
      </c>
      <c r="V39" s="236"/>
      <c r="W39" s="236"/>
      <c r="X39" s="230">
        <f>M39*S39</f>
        <v>9434568</v>
      </c>
      <c r="Y39" s="230"/>
      <c r="Z39" s="230"/>
      <c r="AA39" s="230"/>
      <c r="AB39" s="134" t="s">
        <v>158</v>
      </c>
      <c r="AC39" s="134"/>
      <c r="AD39" s="106"/>
      <c r="AE39" s="135"/>
      <c r="AG39" s="106"/>
    </row>
    <row r="40" spans="1:38" s="175" customFormat="1" ht="13.5" customHeight="1" x14ac:dyDescent="0.2">
      <c r="D40" s="176"/>
      <c r="F40" s="175" t="str">
        <f>IF(AD2="なし","",IF(J2=5,"②計器用電力量料金",""))</f>
        <v>②計器用電力量料金</v>
      </c>
      <c r="K40" s="176"/>
      <c r="L40" s="239">
        <f>IF(AD2="なし","",IF(J2=5,月別実績!G5,""))</f>
        <v>0</v>
      </c>
      <c r="M40" s="239"/>
      <c r="N40" s="175" t="str">
        <f>IF(AD2="なし","",IF(J2=5,"円　（別紙「計器用電力量料金算定表」参照）",""))</f>
        <v>円　（別紙「計器用電力量料金算定表」参照）</v>
      </c>
      <c r="Q40" s="176"/>
      <c r="R40" s="176"/>
      <c r="S40" s="176"/>
      <c r="AL40" s="175" t="s">
        <v>183</v>
      </c>
    </row>
    <row r="41" spans="1:38" ht="15.75" customHeight="1" x14ac:dyDescent="0.2">
      <c r="D41" s="123" t="s">
        <v>138</v>
      </c>
      <c r="E41" s="122" t="s">
        <v>159</v>
      </c>
      <c r="F41" s="122"/>
      <c r="G41" s="122"/>
      <c r="H41" s="122"/>
      <c r="I41" s="172" t="s">
        <v>177</v>
      </c>
      <c r="Q41" s="106"/>
      <c r="R41" s="123" t="s">
        <v>174</v>
      </c>
      <c r="S41" s="221">
        <f>ROUNDDOWN(S34*0.1,0)</f>
        <v>1758291</v>
      </c>
      <c r="T41" s="241"/>
      <c r="U41" s="241"/>
      <c r="V41" s="241"/>
      <c r="W41" s="241"/>
      <c r="X41" s="122" t="s">
        <v>170</v>
      </c>
      <c r="Y41" s="122"/>
      <c r="Z41" s="122"/>
      <c r="AA41" s="122"/>
      <c r="AB41" s="122"/>
      <c r="AC41" s="123"/>
      <c r="AD41" s="123"/>
      <c r="AE41" s="123"/>
      <c r="AL41" s="106" t="s">
        <v>184</v>
      </c>
    </row>
    <row r="42" spans="1:38" ht="15.75" customHeight="1" x14ac:dyDescent="0.2">
      <c r="D42" s="169" t="s">
        <v>138</v>
      </c>
      <c r="E42" s="122" t="s">
        <v>176</v>
      </c>
      <c r="F42" s="122"/>
      <c r="G42" s="122"/>
      <c r="H42" s="122"/>
      <c r="Q42" s="106"/>
      <c r="R42" s="170" t="s">
        <v>175</v>
      </c>
      <c r="S42" s="221">
        <f>S34+S41</f>
        <v>19341207</v>
      </c>
      <c r="T42" s="221"/>
      <c r="U42" s="221"/>
      <c r="V42" s="221"/>
      <c r="W42" s="221"/>
      <c r="X42" s="122" t="s">
        <v>171</v>
      </c>
      <c r="Y42" s="122"/>
      <c r="Z42" s="122"/>
      <c r="AA42" s="122"/>
      <c r="AB42" s="122"/>
      <c r="AC42" s="170"/>
      <c r="AD42" s="170"/>
      <c r="AE42" s="170"/>
    </row>
    <row r="43" spans="1:38" ht="15.75" customHeight="1" x14ac:dyDescent="0.2">
      <c r="A43" s="122"/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3"/>
      <c r="R43" s="123"/>
      <c r="S43" s="123"/>
      <c r="T43" s="122"/>
      <c r="U43" s="122"/>
      <c r="V43" s="122"/>
      <c r="W43" s="122"/>
      <c r="X43" s="122"/>
      <c r="Y43" s="122"/>
      <c r="Z43" s="122"/>
      <c r="AA43" s="122"/>
      <c r="AB43" s="122"/>
      <c r="AC43" s="122"/>
      <c r="AD43" s="122"/>
    </row>
    <row r="44" spans="1:38" ht="15.75" customHeight="1" x14ac:dyDescent="0.2">
      <c r="A44" s="122"/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3"/>
      <c r="R44" s="123"/>
      <c r="S44" s="123"/>
      <c r="T44" s="122"/>
      <c r="U44" s="122"/>
      <c r="V44" s="122"/>
      <c r="W44" s="122"/>
      <c r="X44" s="122"/>
      <c r="Y44" s="122"/>
      <c r="Z44" s="122"/>
      <c r="AA44" s="122"/>
      <c r="AB44" s="122"/>
      <c r="AC44" s="122"/>
      <c r="AD44" s="122"/>
    </row>
    <row r="45" spans="1:38" ht="15.75" customHeight="1" x14ac:dyDescent="0.2">
      <c r="A45" s="122"/>
      <c r="B45" s="122">
        <v>5</v>
      </c>
      <c r="C45" s="122"/>
      <c r="D45" s="223" t="s">
        <v>160</v>
      </c>
      <c r="E45" s="223"/>
      <c r="F45" s="223"/>
      <c r="G45" s="223"/>
      <c r="H45" s="240">
        <f>WORKDAY.INTL(AJ$25+1,-1,1,AN1:AN30)</f>
        <v>45807</v>
      </c>
      <c r="I45" s="240"/>
      <c r="J45" s="240"/>
      <c r="K45" s="240"/>
      <c r="L45" s="240"/>
      <c r="M45" s="240"/>
      <c r="N45" s="240"/>
      <c r="O45" s="240"/>
      <c r="P45" s="240"/>
      <c r="Q45" s="240"/>
      <c r="R45" s="123"/>
      <c r="S45" s="123"/>
      <c r="T45" s="122"/>
      <c r="U45" s="122"/>
      <c r="V45" s="122"/>
      <c r="W45" s="122"/>
      <c r="X45" s="122"/>
      <c r="Y45" s="122"/>
      <c r="Z45" s="122"/>
      <c r="AA45" s="122"/>
      <c r="AB45" s="122"/>
      <c r="AC45" s="122"/>
      <c r="AD45" s="122"/>
      <c r="AG45" s="106" t="s">
        <v>161</v>
      </c>
    </row>
    <row r="46" spans="1:38" ht="15.75" customHeight="1" x14ac:dyDescent="0.2">
      <c r="A46" s="122"/>
      <c r="B46" s="122"/>
      <c r="C46" s="122"/>
      <c r="D46" s="137"/>
      <c r="E46" s="225" t="s">
        <v>162</v>
      </c>
      <c r="F46" s="225"/>
      <c r="G46" s="225"/>
      <c r="H46" s="225"/>
      <c r="I46" s="225"/>
      <c r="J46" s="225"/>
      <c r="K46" s="225"/>
      <c r="L46" s="225"/>
      <c r="M46" s="225"/>
      <c r="N46" s="225"/>
      <c r="O46" s="225"/>
      <c r="P46" s="225"/>
      <c r="Q46" s="225"/>
      <c r="R46" s="225"/>
      <c r="S46" s="225"/>
      <c r="T46" s="225"/>
      <c r="U46" s="225"/>
      <c r="V46" s="225"/>
      <c r="W46" s="225"/>
      <c r="X46" s="225"/>
      <c r="Y46" s="225"/>
      <c r="Z46" s="225"/>
      <c r="AA46" s="225"/>
      <c r="AB46" s="225"/>
      <c r="AC46" s="225"/>
      <c r="AD46" s="225"/>
    </row>
    <row r="47" spans="1:38" ht="15.75" customHeight="1" x14ac:dyDescent="0.2">
      <c r="A47" s="122"/>
      <c r="B47" s="122"/>
      <c r="C47" s="122"/>
      <c r="D47" s="137"/>
      <c r="E47" s="225"/>
      <c r="F47" s="225"/>
      <c r="G47" s="225"/>
      <c r="H47" s="225"/>
      <c r="I47" s="225"/>
      <c r="J47" s="225"/>
      <c r="K47" s="225"/>
      <c r="L47" s="225"/>
      <c r="M47" s="225"/>
      <c r="N47" s="225"/>
      <c r="O47" s="225"/>
      <c r="P47" s="225"/>
      <c r="Q47" s="225"/>
      <c r="R47" s="225"/>
      <c r="S47" s="225"/>
      <c r="T47" s="225"/>
      <c r="U47" s="225"/>
      <c r="V47" s="225"/>
      <c r="W47" s="225"/>
      <c r="X47" s="225"/>
      <c r="Y47" s="225"/>
      <c r="Z47" s="225"/>
      <c r="AA47" s="225"/>
      <c r="AB47" s="225"/>
      <c r="AC47" s="225"/>
      <c r="AD47" s="225"/>
    </row>
    <row r="48" spans="1:38" ht="15.75" customHeight="1" x14ac:dyDescent="0.2">
      <c r="A48" s="122"/>
      <c r="B48" s="122"/>
      <c r="C48" s="122"/>
      <c r="D48" s="137"/>
      <c r="E48" s="137"/>
      <c r="F48" s="137"/>
      <c r="G48" s="137"/>
      <c r="H48" s="137"/>
      <c r="I48" s="137"/>
      <c r="J48" s="137"/>
      <c r="K48" s="137"/>
      <c r="L48" s="137"/>
      <c r="M48" s="137"/>
      <c r="N48" s="137"/>
      <c r="O48" s="137"/>
      <c r="P48" s="137"/>
      <c r="Q48" s="137"/>
      <c r="R48" s="137"/>
      <c r="S48" s="137"/>
      <c r="T48" s="137"/>
      <c r="U48" s="137"/>
      <c r="V48" s="137"/>
      <c r="W48" s="137"/>
      <c r="X48" s="137"/>
      <c r="Y48" s="137"/>
      <c r="Z48" s="137"/>
      <c r="AA48" s="137"/>
      <c r="AB48" s="137"/>
      <c r="AC48" s="137"/>
      <c r="AD48" s="122"/>
    </row>
    <row r="49" spans="1:31" ht="15.75" customHeight="1" x14ac:dyDescent="0.2">
      <c r="A49" s="122"/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3"/>
      <c r="R49" s="123"/>
      <c r="S49" s="123"/>
      <c r="T49" s="122"/>
      <c r="U49" s="122"/>
      <c r="V49" s="122"/>
      <c r="W49" s="122"/>
      <c r="X49" s="122"/>
      <c r="Y49" s="122"/>
      <c r="Z49" s="122"/>
      <c r="AA49" s="122"/>
      <c r="AB49" s="122"/>
      <c r="AC49" s="122"/>
      <c r="AD49" s="122"/>
    </row>
    <row r="50" spans="1:31" ht="15.75" customHeight="1" x14ac:dyDescent="0.2">
      <c r="A50" s="122"/>
      <c r="B50" s="122"/>
      <c r="C50" s="122"/>
      <c r="D50" s="122"/>
      <c r="E50" s="122"/>
      <c r="F50" s="122"/>
      <c r="G50" s="122"/>
      <c r="H50" s="122"/>
      <c r="I50" s="122"/>
      <c r="K50" s="122"/>
      <c r="L50" s="122"/>
      <c r="M50" s="122"/>
      <c r="N50" s="122"/>
      <c r="O50" s="122"/>
      <c r="P50" s="122"/>
      <c r="Q50" s="122"/>
      <c r="R50" s="123"/>
      <c r="S50" s="123"/>
      <c r="T50" s="138"/>
      <c r="U50" s="139" t="s">
        <v>163</v>
      </c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</row>
    <row r="51" spans="1:31" ht="15.75" customHeight="1" x14ac:dyDescent="0.2">
      <c r="A51" s="122"/>
      <c r="B51" s="122"/>
      <c r="C51" s="122"/>
      <c r="D51" s="122"/>
      <c r="E51" s="122"/>
      <c r="F51" s="122"/>
      <c r="G51" s="140"/>
      <c r="H51" s="140"/>
      <c r="I51" s="140"/>
      <c r="J51" s="140"/>
      <c r="K51" s="140"/>
      <c r="L51" s="140"/>
      <c r="M51" s="140"/>
      <c r="N51" s="140"/>
      <c r="O51" s="140"/>
      <c r="Q51" s="140"/>
      <c r="R51" s="140"/>
      <c r="S51" s="140"/>
      <c r="T51" s="140"/>
      <c r="U51" s="140"/>
      <c r="V51" s="140"/>
      <c r="W51" s="140"/>
      <c r="X51" s="140"/>
      <c r="Y51" s="122"/>
      <c r="Z51" s="122"/>
      <c r="AA51" s="122"/>
      <c r="AC51" s="122"/>
      <c r="AD51" s="122"/>
      <c r="AE51" s="141" t="s">
        <v>164</v>
      </c>
    </row>
    <row r="52" spans="1:31" ht="15.75" customHeight="1" x14ac:dyDescent="0.2">
      <c r="A52" s="122"/>
      <c r="B52" s="122"/>
      <c r="C52" s="122"/>
      <c r="D52" s="122"/>
      <c r="E52" s="122"/>
      <c r="F52" s="122"/>
      <c r="G52" s="140"/>
      <c r="H52" s="140"/>
      <c r="I52" s="140"/>
      <c r="J52" s="140"/>
      <c r="K52" s="140"/>
      <c r="L52" s="140"/>
      <c r="M52" s="140"/>
      <c r="N52" s="140"/>
      <c r="O52" s="140"/>
      <c r="Q52" s="140"/>
      <c r="R52" s="140"/>
      <c r="S52" s="140"/>
      <c r="T52" s="140"/>
      <c r="U52" s="140"/>
      <c r="V52" s="140"/>
      <c r="W52" s="140"/>
      <c r="X52" s="140"/>
      <c r="Y52" s="122"/>
      <c r="Z52" s="122"/>
      <c r="AA52" s="122"/>
      <c r="AC52" s="122"/>
      <c r="AD52" s="122"/>
      <c r="AE52" s="141" t="s">
        <v>165</v>
      </c>
    </row>
    <row r="53" spans="1:31" ht="15.75" customHeight="1" x14ac:dyDescent="0.2">
      <c r="A53" s="122"/>
      <c r="B53" s="122"/>
      <c r="C53" s="122"/>
      <c r="D53" s="122"/>
      <c r="E53" s="122"/>
      <c r="F53" s="122"/>
      <c r="G53" s="140"/>
      <c r="H53" s="140"/>
      <c r="I53" s="140"/>
      <c r="J53" s="140"/>
      <c r="K53" s="140"/>
      <c r="L53" s="140"/>
      <c r="M53" s="140"/>
      <c r="N53" s="140"/>
      <c r="O53" s="140"/>
      <c r="Q53" s="140"/>
      <c r="R53" s="140"/>
      <c r="S53" s="140"/>
      <c r="T53" s="140"/>
      <c r="U53" s="140"/>
      <c r="V53" s="140"/>
      <c r="W53" s="140"/>
      <c r="X53" s="140"/>
      <c r="Y53" s="122"/>
      <c r="Z53" s="122"/>
      <c r="AA53" s="122"/>
      <c r="AC53" s="122"/>
      <c r="AD53" s="122"/>
      <c r="AE53" s="141" t="s">
        <v>166</v>
      </c>
    </row>
    <row r="54" spans="1:31" ht="15.75" customHeight="1" x14ac:dyDescent="0.2">
      <c r="A54" s="122"/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3"/>
      <c r="R54" s="123"/>
      <c r="S54" s="123"/>
      <c r="T54" s="122"/>
      <c r="U54" s="122"/>
      <c r="V54" s="122"/>
      <c r="W54" s="122"/>
      <c r="X54" s="122"/>
      <c r="Y54" s="122"/>
      <c r="Z54" s="122"/>
      <c r="AA54" s="122"/>
      <c r="AB54" s="122"/>
      <c r="AC54" s="122"/>
      <c r="AD54" s="122"/>
    </row>
    <row r="55" spans="1:31" ht="15.75" customHeight="1" x14ac:dyDescent="0.2">
      <c r="A55" s="122"/>
      <c r="B55" s="122"/>
      <c r="C55" s="122"/>
      <c r="D55" s="222" t="s">
        <v>178</v>
      </c>
      <c r="E55" s="222"/>
      <c r="F55" s="222"/>
      <c r="G55" s="222"/>
      <c r="H55" s="222"/>
      <c r="I55" s="222"/>
      <c r="J55" s="222"/>
      <c r="K55" s="222"/>
      <c r="L55" s="222"/>
      <c r="M55" s="222"/>
      <c r="N55" s="222"/>
      <c r="O55" s="222"/>
      <c r="P55" s="222"/>
      <c r="Q55" s="222"/>
      <c r="R55" s="222"/>
      <c r="S55" s="222"/>
      <c r="T55" s="222"/>
      <c r="U55" s="222"/>
      <c r="V55" s="222"/>
      <c r="W55" s="222"/>
      <c r="X55" s="222"/>
      <c r="Y55" s="222"/>
      <c r="Z55" s="222"/>
      <c r="AA55" s="222"/>
      <c r="AB55" s="222"/>
      <c r="AC55" s="122"/>
      <c r="AD55" s="122"/>
    </row>
    <row r="56" spans="1:31" ht="15.75" customHeight="1" x14ac:dyDescent="0.2">
      <c r="A56" s="122"/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3"/>
      <c r="R56" s="123"/>
      <c r="S56" s="123"/>
      <c r="T56" s="122"/>
      <c r="U56" s="122"/>
      <c r="V56" s="122"/>
      <c r="W56" s="122"/>
      <c r="X56" s="122"/>
      <c r="Y56" s="122"/>
      <c r="Z56" s="122"/>
      <c r="AA56" s="122"/>
      <c r="AB56" s="122"/>
      <c r="AC56" s="122"/>
      <c r="AD56" s="122"/>
    </row>
    <row r="57" spans="1:31" ht="15.75" customHeight="1" x14ac:dyDescent="0.2">
      <c r="A57" s="122"/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3"/>
      <c r="R57" s="123"/>
      <c r="S57" s="123"/>
      <c r="T57" s="122"/>
      <c r="U57" s="122"/>
      <c r="V57" s="122"/>
      <c r="W57" s="122"/>
      <c r="X57" s="122"/>
      <c r="Y57" s="122"/>
      <c r="Z57" s="122"/>
      <c r="AA57" s="122"/>
      <c r="AB57" s="122"/>
      <c r="AC57" s="122"/>
      <c r="AD57" s="122"/>
    </row>
    <row r="58" spans="1:31" ht="15.75" customHeight="1" x14ac:dyDescent="0.2">
      <c r="A58" s="122"/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3"/>
      <c r="R58" s="123"/>
      <c r="S58" s="123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</row>
    <row r="59" spans="1:31" ht="15.75" customHeight="1" x14ac:dyDescent="0.2">
      <c r="A59" s="122"/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3"/>
      <c r="R59" s="123"/>
      <c r="S59" s="123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</row>
    <row r="60" spans="1:31" ht="15.75" customHeight="1" x14ac:dyDescent="0.2">
      <c r="A60" s="122"/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3"/>
      <c r="R60" s="123"/>
      <c r="S60" s="123"/>
      <c r="T60" s="122"/>
      <c r="U60" s="122"/>
      <c r="V60" s="122"/>
      <c r="W60" s="122"/>
      <c r="X60" s="122"/>
      <c r="Y60" s="122"/>
      <c r="Z60" s="122"/>
      <c r="AA60" s="122"/>
      <c r="AB60" s="122"/>
      <c r="AC60" s="122"/>
      <c r="AD60" s="122"/>
    </row>
    <row r="61" spans="1:31" ht="15.75" customHeight="1" x14ac:dyDescent="0.2">
      <c r="A61" s="122"/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3"/>
      <c r="R61" s="123"/>
      <c r="S61" s="123"/>
      <c r="T61" s="122"/>
      <c r="U61" s="122"/>
      <c r="V61" s="122"/>
      <c r="W61" s="122"/>
      <c r="X61" s="122"/>
      <c r="Y61" s="122"/>
      <c r="Z61" s="122"/>
      <c r="AA61" s="122"/>
      <c r="AB61" s="122"/>
      <c r="AC61" s="122"/>
      <c r="AD61" s="122"/>
    </row>
    <row r="62" spans="1:31" ht="15.75" customHeight="1" x14ac:dyDescent="0.2">
      <c r="A62" s="122"/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3"/>
      <c r="R62" s="123"/>
      <c r="S62" s="123"/>
      <c r="T62" s="122"/>
      <c r="U62" s="122"/>
      <c r="V62" s="122"/>
      <c r="W62" s="122"/>
      <c r="X62" s="122"/>
      <c r="Y62" s="122"/>
      <c r="Z62" s="122"/>
      <c r="AA62" s="122"/>
      <c r="AB62" s="122"/>
      <c r="AC62" s="122"/>
      <c r="AD62" s="122"/>
    </row>
    <row r="63" spans="1:31" ht="15.75" customHeight="1" x14ac:dyDescent="0.2">
      <c r="A63" s="122"/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3"/>
      <c r="R63" s="123"/>
      <c r="S63" s="123"/>
      <c r="T63" s="122"/>
      <c r="U63" s="122"/>
      <c r="V63" s="122"/>
      <c r="W63" s="122"/>
      <c r="X63" s="122"/>
      <c r="Y63" s="122"/>
      <c r="Z63" s="122"/>
      <c r="AA63" s="122"/>
      <c r="AB63" s="122"/>
      <c r="AC63" s="122"/>
      <c r="AD63" s="122"/>
    </row>
    <row r="64" spans="1:31" ht="15.75" customHeight="1" x14ac:dyDescent="0.2">
      <c r="A64" s="122"/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3"/>
      <c r="R64" s="123"/>
      <c r="S64" s="123"/>
      <c r="T64" s="122"/>
      <c r="U64" s="122"/>
      <c r="V64" s="122"/>
      <c r="W64" s="122"/>
      <c r="X64" s="122"/>
      <c r="Y64" s="122"/>
      <c r="Z64" s="122"/>
      <c r="AA64" s="122"/>
      <c r="AB64" s="122"/>
      <c r="AC64" s="122"/>
      <c r="AD64" s="122"/>
    </row>
    <row r="65" spans="1:30" ht="15.75" customHeight="1" x14ac:dyDescent="0.2">
      <c r="A65" s="122"/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3"/>
      <c r="R65" s="123"/>
      <c r="S65" s="123"/>
      <c r="T65" s="122"/>
      <c r="U65" s="122"/>
      <c r="V65" s="122"/>
      <c r="W65" s="122"/>
      <c r="X65" s="122"/>
      <c r="Y65" s="122"/>
      <c r="Z65" s="122"/>
      <c r="AA65" s="122"/>
      <c r="AB65" s="122"/>
      <c r="AC65" s="122"/>
      <c r="AD65" s="122"/>
    </row>
    <row r="66" spans="1:30" ht="15.75" customHeight="1" x14ac:dyDescent="0.2">
      <c r="A66" s="122"/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3"/>
      <c r="R66" s="123"/>
      <c r="S66" s="123"/>
      <c r="T66" s="122"/>
      <c r="U66" s="122"/>
      <c r="V66" s="122"/>
      <c r="W66" s="122"/>
      <c r="X66" s="122"/>
      <c r="Y66" s="122"/>
      <c r="Z66" s="122"/>
      <c r="AA66" s="122"/>
      <c r="AB66" s="122"/>
      <c r="AC66" s="122"/>
      <c r="AD66" s="122"/>
    </row>
    <row r="67" spans="1:30" ht="15.75" customHeight="1" x14ac:dyDescent="0.2">
      <c r="A67" s="122"/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3"/>
      <c r="R67" s="123"/>
      <c r="S67" s="123"/>
      <c r="T67" s="122"/>
      <c r="U67" s="122"/>
      <c r="V67" s="122"/>
      <c r="W67" s="122"/>
      <c r="X67" s="122"/>
      <c r="Y67" s="122"/>
      <c r="Z67" s="122"/>
      <c r="AA67" s="122"/>
      <c r="AB67" s="122"/>
      <c r="AC67" s="122"/>
      <c r="AD67" s="122"/>
    </row>
    <row r="68" spans="1:30" ht="15.75" customHeight="1" x14ac:dyDescent="0.2">
      <c r="A68" s="122"/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3"/>
      <c r="R68" s="123"/>
      <c r="S68" s="123"/>
      <c r="T68" s="122"/>
      <c r="U68" s="122"/>
      <c r="V68" s="122"/>
      <c r="W68" s="122"/>
      <c r="X68" s="122"/>
      <c r="Y68" s="122"/>
      <c r="Z68" s="122"/>
      <c r="AA68" s="122"/>
      <c r="AB68" s="122"/>
      <c r="AC68" s="122"/>
      <c r="AD68" s="122"/>
    </row>
    <row r="69" spans="1:30" ht="15.75" customHeight="1" x14ac:dyDescent="0.2">
      <c r="A69" s="122"/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3"/>
      <c r="R69" s="123"/>
      <c r="S69" s="123"/>
      <c r="T69" s="122"/>
      <c r="U69" s="122"/>
      <c r="V69" s="122"/>
      <c r="W69" s="122"/>
      <c r="X69" s="122"/>
      <c r="Y69" s="122"/>
      <c r="Z69" s="122"/>
      <c r="AA69" s="122"/>
      <c r="AB69" s="122"/>
      <c r="AC69" s="122"/>
      <c r="AD69" s="122"/>
    </row>
    <row r="70" spans="1:30" ht="15.75" customHeight="1" x14ac:dyDescent="0.2"/>
    <row r="71" spans="1:30" ht="15.75" customHeight="1" x14ac:dyDescent="0.2"/>
    <row r="72" spans="1:30" ht="15.75" customHeight="1" x14ac:dyDescent="0.2"/>
    <row r="73" spans="1:30" ht="15.75" customHeight="1" x14ac:dyDescent="0.2"/>
    <row r="74" spans="1:30" ht="15.75" customHeight="1" x14ac:dyDescent="0.2"/>
    <row r="75" spans="1:30" ht="15.75" customHeight="1" x14ac:dyDescent="0.2"/>
    <row r="76" spans="1:30" ht="15.75" customHeight="1" x14ac:dyDescent="0.2"/>
  </sheetData>
  <mergeCells count="58">
    <mergeCell ref="A2:D3"/>
    <mergeCell ref="AD2:AE3"/>
    <mergeCell ref="AA2:AC3"/>
    <mergeCell ref="S34:W34"/>
    <mergeCell ref="Y2:Y3"/>
    <mergeCell ref="U2:X3"/>
    <mergeCell ref="L2:L3"/>
    <mergeCell ref="M2:N3"/>
    <mergeCell ref="O2:O3"/>
    <mergeCell ref="Q2:S3"/>
    <mergeCell ref="T2:T3"/>
    <mergeCell ref="E2:F3"/>
    <mergeCell ref="G2:H3"/>
    <mergeCell ref="I2:I3"/>
    <mergeCell ref="J2:K3"/>
    <mergeCell ref="D32:G32"/>
    <mergeCell ref="I33:N33"/>
    <mergeCell ref="L40:M40"/>
    <mergeCell ref="D45:G45"/>
    <mergeCell ref="H45:Q45"/>
    <mergeCell ref="E46:AD47"/>
    <mergeCell ref="S42:W42"/>
    <mergeCell ref="S41:W41"/>
    <mergeCell ref="M38:N38"/>
    <mergeCell ref="O38:R38"/>
    <mergeCell ref="S38:T38"/>
    <mergeCell ref="U38:W38"/>
    <mergeCell ref="X38:AA38"/>
    <mergeCell ref="M39:N39"/>
    <mergeCell ref="O39:R39"/>
    <mergeCell ref="S39:T39"/>
    <mergeCell ref="U39:W39"/>
    <mergeCell ref="J35:M35"/>
    <mergeCell ref="N36:O36"/>
    <mergeCell ref="S36:T36"/>
    <mergeCell ref="V36:AC36"/>
    <mergeCell ref="M37:N37"/>
    <mergeCell ref="O37:R37"/>
    <mergeCell ref="S37:T37"/>
    <mergeCell ref="U37:W37"/>
    <mergeCell ref="X37:AA37"/>
    <mergeCell ref="R35:T35"/>
    <mergeCell ref="K29:N29"/>
    <mergeCell ref="D55:AB55"/>
    <mergeCell ref="B19:AD19"/>
    <mergeCell ref="W5:AD5"/>
    <mergeCell ref="W6:AD6"/>
    <mergeCell ref="C14:AD14"/>
    <mergeCell ref="B16:AD17"/>
    <mergeCell ref="B21:B22"/>
    <mergeCell ref="J21:AD22"/>
    <mergeCell ref="B25:B26"/>
    <mergeCell ref="D25:G26"/>
    <mergeCell ref="J25:T25"/>
    <mergeCell ref="J26:T26"/>
    <mergeCell ref="D29:G29"/>
    <mergeCell ref="O33:AD33"/>
    <mergeCell ref="X39:AA39"/>
  </mergeCells>
  <phoneticPr fontId="2"/>
  <dataValidations count="1">
    <dataValidation type="list" showInputMessage="1" showErrorMessage="1" sqref="AD2" xr:uid="{5504D1DE-47C5-4268-B99E-9818D397714B}">
      <formula1>$AL$40:$AL$41</formula1>
    </dataValidation>
  </dataValidations>
  <pageMargins left="0.63" right="0.3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2</vt:i4>
      </vt:variant>
    </vt:vector>
  </HeadingPairs>
  <TitlesOfParts>
    <vt:vector size="16" baseType="lpstr">
      <vt:lpstr>4月</vt:lpstr>
      <vt:lpstr>5月</vt:lpstr>
      <vt:lpstr>6月</vt:lpstr>
      <vt:lpstr>7月</vt:lpstr>
      <vt:lpstr>8月</vt:lpstr>
      <vt:lpstr>9月</vt:lpstr>
      <vt:lpstr>10月</vt:lpstr>
      <vt:lpstr>11月</vt:lpstr>
      <vt:lpstr>12月</vt:lpstr>
      <vt:lpstr>1月</vt:lpstr>
      <vt:lpstr>2月</vt:lpstr>
      <vt:lpstr>3月</vt:lpstr>
      <vt:lpstr>月別実績</vt:lpstr>
      <vt:lpstr>納入通知書</vt:lpstr>
      <vt:lpstr>月別実績!Print_Area</vt:lpstr>
      <vt:lpstr>納入通知書!Print_Area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横田 達也</dc:creator>
  <cp:lastModifiedBy>Windows ユーザー</cp:lastModifiedBy>
  <cp:lastPrinted>2025-08-19T08:08:58Z</cp:lastPrinted>
  <dcterms:created xsi:type="dcterms:W3CDTF">2023-03-16T02:16:21Z</dcterms:created>
  <dcterms:modified xsi:type="dcterms:W3CDTF">2026-07-14T06:52:32Z</dcterms:modified>
</cp:coreProperties>
</file>